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roducer-led Program etc\2021 rfp\"/>
    </mc:Choice>
  </mc:AlternateContent>
  <bookViews>
    <workbookView xWindow="0" yWindow="0" windowWidth="20490" windowHeight="7620" activeTab="2"/>
  </bookViews>
  <sheets>
    <sheet name="No-till detailed" sheetId="2" r:id="rId1"/>
    <sheet name="Cover crop detailed" sheetId="3" r:id="rId2"/>
    <sheet name="Other practice detailed" sheetId="7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7" l="1"/>
  <c r="P16" i="7"/>
  <c r="L16" i="7"/>
  <c r="P12" i="7"/>
  <c r="P11" i="7"/>
  <c r="P10" i="7"/>
  <c r="P9" i="7"/>
  <c r="Q9" i="7"/>
  <c r="Q10" i="7"/>
  <c r="Q11" i="7"/>
  <c r="Q12" i="7"/>
  <c r="P8" i="7"/>
  <c r="Q8" i="7" s="1"/>
  <c r="M9" i="7"/>
  <c r="M10" i="7"/>
  <c r="M11" i="7"/>
  <c r="M12" i="7"/>
  <c r="M8" i="7"/>
  <c r="L9" i="7"/>
  <c r="L10" i="7"/>
  <c r="L11" i="7"/>
  <c r="L12" i="7"/>
  <c r="L8" i="7"/>
  <c r="Q5" i="7"/>
  <c r="Q6" i="7"/>
  <c r="Q4" i="7"/>
  <c r="P5" i="7"/>
  <c r="P6" i="7"/>
  <c r="P4" i="7"/>
  <c r="L5" i="7"/>
  <c r="M5" i="7" s="1"/>
  <c r="L6" i="7"/>
  <c r="M6" i="7" s="1"/>
  <c r="Q10" i="3"/>
  <c r="Q7" i="3"/>
  <c r="Q8" i="3"/>
  <c r="Q6" i="3"/>
  <c r="P10" i="3"/>
  <c r="P8" i="3"/>
  <c r="P12" i="3" s="1"/>
  <c r="P7" i="3"/>
  <c r="P6" i="3"/>
  <c r="P4" i="3"/>
  <c r="Q4" i="3"/>
  <c r="P4" i="2"/>
  <c r="P12" i="2"/>
  <c r="P11" i="2"/>
  <c r="E16" i="7"/>
  <c r="L4" i="7"/>
  <c r="M4" i="7" s="1"/>
  <c r="Q12" i="3" l="1"/>
  <c r="P14" i="2"/>
  <c r="O14" i="2"/>
  <c r="M16" i="7"/>
  <c r="E14" i="2"/>
  <c r="E12" i="3" l="1"/>
  <c r="L10" i="3"/>
  <c r="M10" i="3" s="1"/>
  <c r="L8" i="3"/>
  <c r="M8" i="3" s="1"/>
  <c r="L7" i="3"/>
  <c r="M7" i="3" s="1"/>
  <c r="L6" i="3"/>
  <c r="M6" i="3" s="1"/>
  <c r="L4" i="3"/>
  <c r="M4" i="3" s="1"/>
  <c r="K12" i="2"/>
  <c r="L12" i="2" s="1"/>
  <c r="K11" i="2"/>
  <c r="L11" i="2" s="1"/>
  <c r="K9" i="2"/>
  <c r="L9" i="2" s="1"/>
  <c r="K8" i="2"/>
  <c r="L8" i="2" s="1"/>
  <c r="K7" i="2"/>
  <c r="L7" i="2" s="1"/>
  <c r="K6" i="2"/>
  <c r="L6" i="2" s="1"/>
  <c r="K4" i="2"/>
  <c r="L12" i="3" l="1"/>
  <c r="K14" i="2"/>
  <c r="M12" i="3"/>
  <c r="L4" i="2"/>
  <c r="L14" i="2" s="1"/>
</calcChain>
</file>

<file path=xl/sharedStrings.xml><?xml version="1.0" encoding="utf-8"?>
<sst xmlns="http://schemas.openxmlformats.org/spreadsheetml/2006/main" count="163" uniqueCount="78">
  <si>
    <t>Acres</t>
  </si>
  <si>
    <t>County</t>
  </si>
  <si>
    <t>Name</t>
  </si>
  <si>
    <t>Field ID</t>
  </si>
  <si>
    <t>Tract Number</t>
  </si>
  <si>
    <t>Previous Tillage</t>
  </si>
  <si>
    <t>Rotation</t>
  </si>
  <si>
    <t xml:space="preserve">Fall Chisel/Spring Disk </t>
  </si>
  <si>
    <t>Cs-S-W-Cs</t>
  </si>
  <si>
    <t>No-Till</t>
  </si>
  <si>
    <t>Fall Chisel C+SB</t>
  </si>
  <si>
    <t>C-SB(7"row)-WW(grain+straw)</t>
  </si>
  <si>
    <t>C-S</t>
  </si>
  <si>
    <t>Tillage</t>
  </si>
  <si>
    <t xml:space="preserve">No-till (SB-WW) / VT(C) </t>
  </si>
  <si>
    <t>Fall Chisel/ Disk (C+SB)</t>
  </si>
  <si>
    <t>Pat Producer</t>
  </si>
  <si>
    <t>Frank Farmer</t>
  </si>
  <si>
    <t>Lisa Landowner</t>
  </si>
  <si>
    <t>WI County</t>
  </si>
  <si>
    <t>A</t>
  </si>
  <si>
    <t>B</t>
  </si>
  <si>
    <t>C</t>
  </si>
  <si>
    <t>Ted Tiller</t>
  </si>
  <si>
    <t>Rotation T- Before</t>
  </si>
  <si>
    <t>Rotation T- After</t>
  </si>
  <si>
    <t>Practice/ Equipment used</t>
  </si>
  <si>
    <t>Cover crop planted</t>
  </si>
  <si>
    <t>Establishment method</t>
  </si>
  <si>
    <t>Red clover</t>
  </si>
  <si>
    <t>Red clover, sorgum sudan, rye, radish</t>
  </si>
  <si>
    <t>Drilled</t>
  </si>
  <si>
    <t>Air seeded</t>
  </si>
  <si>
    <t>Corn- soybean</t>
  </si>
  <si>
    <t>Rye after soybeans</t>
  </si>
  <si>
    <t>Fall Disk, spring field cultivate</t>
  </si>
  <si>
    <t xml:space="preserve">C-SB(15"row)-WW(grain+straw) </t>
  </si>
  <si>
    <t>Sediment reduction (t/ac/yr)</t>
  </si>
  <si>
    <t>Sediment Reduction (tons/yr)</t>
  </si>
  <si>
    <t>Sediment Reduction (tons/ac/yr)</t>
  </si>
  <si>
    <t>Sediment Reduction (tons/year)</t>
  </si>
  <si>
    <t>Total acres</t>
  </si>
  <si>
    <t>Grain</t>
  </si>
  <si>
    <t>Beef</t>
  </si>
  <si>
    <t>Rotation PI- Before</t>
  </si>
  <si>
    <t>Rotation PI- After</t>
  </si>
  <si>
    <t>P Reduction (lb/ac/yr)</t>
  </si>
  <si>
    <t>P reduction (lbs/yr)</t>
  </si>
  <si>
    <t>Practice implemented</t>
  </si>
  <si>
    <t>Planting green- corn into rye after sb</t>
  </si>
  <si>
    <t xml:space="preserve">C-SB </t>
  </si>
  <si>
    <t>Field cost-shared? 
Yes/No</t>
  </si>
  <si>
    <t>C-SB -Ww</t>
  </si>
  <si>
    <t>Yes</t>
  </si>
  <si>
    <t>No</t>
  </si>
  <si>
    <t>Description of change/improvement</t>
  </si>
  <si>
    <t>Terminated + disked rye before corn planting</t>
  </si>
  <si>
    <t>Fran Farmer</t>
  </si>
  <si>
    <t>C-Sb (rye cover)</t>
  </si>
  <si>
    <t>Add winter wheat, legume cover after winter wheat</t>
  </si>
  <si>
    <t>Operation Type</t>
  </si>
  <si>
    <t>Converting row crop to perennial pasture</t>
  </si>
  <si>
    <t>Perennial cover</t>
  </si>
  <si>
    <t>2020 Average Reduction in Sediment across Innovative Practices (t/ac/yr)</t>
  </si>
  <si>
    <t>2020 Total Reductions across Innovative Practices (tons)</t>
  </si>
  <si>
    <t>2020 Average Reduction in P across Innovative Practices (lb/ac/yr)</t>
  </si>
  <si>
    <t>2020 Average Reduction in Sediment from Cover crops  (t/ac/yr)</t>
  </si>
  <si>
    <t>2020 Total Reductions from Cover crops (pounds)</t>
  </si>
  <si>
    <t>2020 Average Reduction in P from Cover crops (lb/ac/yr)</t>
  </si>
  <si>
    <t>2020 Total Reductions from Cover crops (tons)</t>
  </si>
  <si>
    <t>2020 Average Reduction in Sediment from reduced tillage(t/ac/yr)</t>
  </si>
  <si>
    <t>2020 Total Reductions from reduced tillage (tons)</t>
  </si>
  <si>
    <t>2020 Average Reduction in P from reduced tillage (lb/ac/yr)</t>
  </si>
  <si>
    <t>Rotation T- Before*</t>
  </si>
  <si>
    <t>Rotation T- After*</t>
  </si>
  <si>
    <t>Rotation PI- Before*</t>
  </si>
  <si>
    <t>Rotation PI- After*</t>
  </si>
  <si>
    <t>* Calcualated using SnapPlus Nutrient Management Planning Software.  For assistance, contact: Dana Christel, Conservation Specialist, dana.christel@wisconsin.gov or 608-640-7470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</si>
</sst>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3" borderId="0" applyNumberFormat="0" applyBorder="0" applyAlignment="0" applyProtection="0"/>
    <xf numFmtId="0" fontId="2" fillId="4" borderId="0" applyNumberFormat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5" fillId="0" borderId="0" xfId="0" applyFont="1" applyFill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5" borderId="3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8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wrapText="1"/>
    </xf>
    <xf numFmtId="0" fontId="0" fillId="9" borderId="8" xfId="0" applyFont="1" applyFill="1" applyBorder="1" applyAlignment="1">
      <alignment horizontal="center"/>
    </xf>
    <xf numFmtId="0" fontId="0" fillId="9" borderId="8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0" fillId="9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/>
    <xf numFmtId="0" fontId="1" fillId="2" borderId="1" xfId="2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/>
    </xf>
    <xf numFmtId="0" fontId="0" fillId="10" borderId="8" xfId="0" applyFont="1" applyFill="1" applyBorder="1"/>
    <xf numFmtId="0" fontId="0" fillId="10" borderId="4" xfId="0" applyFont="1" applyFill="1" applyBorder="1" applyAlignment="1">
      <alignment horizontal="center"/>
    </xf>
    <xf numFmtId="0" fontId="0" fillId="10" borderId="0" xfId="0" applyFill="1"/>
    <xf numFmtId="0" fontId="6" fillId="12" borderId="3" xfId="0" applyFont="1" applyFill="1" applyBorder="1" applyAlignment="1">
      <alignment horizontal="center" wrapText="1"/>
    </xf>
    <xf numFmtId="0" fontId="6" fillId="12" borderId="9" xfId="0" applyFont="1" applyFill="1" applyBorder="1" applyAlignment="1">
      <alignment horizontal="center" wrapText="1"/>
    </xf>
    <xf numFmtId="0" fontId="6" fillId="12" borderId="7" xfId="0" applyFont="1" applyFill="1" applyBorder="1" applyAlignment="1">
      <alignment horizontal="center" wrapText="1"/>
    </xf>
    <xf numFmtId="0" fontId="6" fillId="12" borderId="6" xfId="0" applyFont="1" applyFill="1" applyBorder="1" applyAlignment="1">
      <alignment horizontal="center" wrapText="1"/>
    </xf>
    <xf numFmtId="0" fontId="0" fillId="12" borderId="0" xfId="0" applyFill="1" applyAlignment="1">
      <alignment wrapText="1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0" fillId="10" borderId="2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0" fontId="0" fillId="9" borderId="0" xfId="0" applyFont="1" applyFill="1"/>
    <xf numFmtId="0" fontId="0" fillId="0" borderId="0" xfId="0" applyFont="1" applyFill="1" applyBorder="1"/>
    <xf numFmtId="0" fontId="0" fillId="0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0" fillId="9" borderId="8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8" borderId="5" xfId="0" applyFont="1" applyFill="1" applyBorder="1" applyAlignment="1">
      <alignment horizontal="right"/>
    </xf>
    <xf numFmtId="0" fontId="1" fillId="8" borderId="6" xfId="0" applyFont="1" applyFill="1" applyBorder="1" applyAlignment="1">
      <alignment horizontal="right"/>
    </xf>
    <xf numFmtId="0" fontId="4" fillId="0" borderId="0" xfId="2" applyFont="1" applyFill="1" applyAlignment="1"/>
    <xf numFmtId="0" fontId="3" fillId="0" borderId="0" xfId="1" applyFont="1" applyFill="1"/>
    <xf numFmtId="0" fontId="0" fillId="0" borderId="0" xfId="2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11" borderId="0" xfId="0" applyFont="1" applyFill="1" applyAlignment="1">
      <alignment horizontal="center"/>
    </xf>
  </cellXfs>
  <cellStyles count="3">
    <cellStyle name="40% - Accent5" xfId="2" builtinId="47"/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0"/>
  <sheetViews>
    <sheetView zoomScale="90" zoomScaleNormal="90" workbookViewId="0">
      <selection activeCell="E14" sqref="C14:E14"/>
    </sheetView>
  </sheetViews>
  <sheetFormatPr defaultRowHeight="15" x14ac:dyDescent="0.25"/>
  <cols>
    <col min="1" max="1" width="12.5703125" style="26" bestFit="1" customWidth="1"/>
    <col min="2" max="2" width="18.7109375" style="26" bestFit="1" customWidth="1"/>
    <col min="3" max="3" width="14.5703125" style="26" bestFit="1" customWidth="1"/>
    <col min="4" max="4" width="11.7109375" style="26" bestFit="1" customWidth="1"/>
    <col min="5" max="5" width="17.140625" style="26" bestFit="1" customWidth="1"/>
    <col min="6" max="6" width="17.42578125" style="26" customWidth="1"/>
    <col min="7" max="7" width="22.5703125" style="26" bestFit="1" customWidth="1"/>
    <col min="8" max="8" width="30.5703125" style="26" bestFit="1" customWidth="1"/>
    <col min="9" max="9" width="14.28515625" style="26" customWidth="1"/>
    <col min="10" max="10" width="13.42578125" style="26" bestFit="1" customWidth="1"/>
    <col min="11" max="11" width="20.42578125" style="26" customWidth="1"/>
    <col min="12" max="12" width="17" style="26" customWidth="1"/>
    <col min="13" max="13" width="20.140625" style="26" customWidth="1"/>
    <col min="14" max="14" width="14.42578125" style="26" customWidth="1"/>
    <col min="15" max="15" width="15" style="26" customWidth="1"/>
    <col min="16" max="16" width="22.85546875" style="26" customWidth="1"/>
    <col min="17" max="16384" width="9.140625" style="26"/>
  </cols>
  <sheetData>
    <row r="1" spans="1:64" ht="15.75" thickBot="1" x14ac:dyDescent="0.3">
      <c r="J1" s="2"/>
      <c r="K1" s="2"/>
      <c r="L1" s="2"/>
      <c r="M1" s="55"/>
    </row>
    <row r="2" spans="1:64" ht="45.75" thickBot="1" x14ac:dyDescent="0.3">
      <c r="A2" s="56" t="s">
        <v>1</v>
      </c>
      <c r="B2" s="28" t="s">
        <v>2</v>
      </c>
      <c r="C2" s="28" t="s">
        <v>3</v>
      </c>
      <c r="D2" s="28" t="s">
        <v>4</v>
      </c>
      <c r="E2" s="28" t="s">
        <v>0</v>
      </c>
      <c r="F2" s="28" t="s">
        <v>5</v>
      </c>
      <c r="G2" s="28" t="s">
        <v>6</v>
      </c>
      <c r="H2" s="28" t="s">
        <v>26</v>
      </c>
      <c r="I2" s="28" t="s">
        <v>73</v>
      </c>
      <c r="J2" s="28" t="s">
        <v>74</v>
      </c>
      <c r="K2" s="28" t="s">
        <v>39</v>
      </c>
      <c r="L2" s="29" t="s">
        <v>40</v>
      </c>
      <c r="M2" s="28" t="s">
        <v>75</v>
      </c>
      <c r="N2" s="28" t="s">
        <v>76</v>
      </c>
      <c r="O2" s="28" t="s">
        <v>46</v>
      </c>
      <c r="P2" s="29" t="s">
        <v>47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4" s="51" customFormat="1" x14ac:dyDescent="0.25">
      <c r="A3" s="20" t="s">
        <v>19</v>
      </c>
      <c r="B3" s="20" t="s">
        <v>16</v>
      </c>
      <c r="C3" s="57"/>
      <c r="D3" s="20"/>
      <c r="E3" s="20"/>
      <c r="F3" s="20"/>
      <c r="G3" s="20"/>
      <c r="H3" s="20"/>
      <c r="I3" s="20"/>
      <c r="J3" s="20"/>
      <c r="K3" s="30"/>
      <c r="L3" s="20"/>
      <c r="M3" s="20"/>
      <c r="N3" s="20"/>
      <c r="O3" s="30"/>
      <c r="P3" s="20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4" x14ac:dyDescent="0.25">
      <c r="A4" s="31"/>
      <c r="B4" s="58"/>
      <c r="C4" s="58">
        <v>0</v>
      </c>
      <c r="D4" s="31">
        <v>0</v>
      </c>
      <c r="E4" s="31">
        <v>40</v>
      </c>
      <c r="F4" s="31" t="s">
        <v>7</v>
      </c>
      <c r="G4" s="31" t="s">
        <v>8</v>
      </c>
      <c r="H4" s="31" t="s">
        <v>9</v>
      </c>
      <c r="I4" s="31">
        <v>1.8</v>
      </c>
      <c r="J4" s="31">
        <v>1.4</v>
      </c>
      <c r="K4" s="32">
        <f>I4-J4</f>
        <v>0.40000000000000013</v>
      </c>
      <c r="L4" s="22">
        <f>(K4*E4)</f>
        <v>16.000000000000007</v>
      </c>
      <c r="M4" s="31">
        <v>6</v>
      </c>
      <c r="N4" s="31">
        <v>4</v>
      </c>
      <c r="O4" s="32">
        <v>2</v>
      </c>
      <c r="P4" s="22">
        <f>O4*E4</f>
        <v>80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</row>
    <row r="5" spans="1:64" s="51" customFormat="1" x14ac:dyDescent="0.25">
      <c r="A5" s="24" t="s">
        <v>19</v>
      </c>
      <c r="B5" s="24" t="s">
        <v>17</v>
      </c>
      <c r="C5" s="24"/>
      <c r="D5" s="24"/>
      <c r="E5" s="24"/>
      <c r="F5" s="24"/>
      <c r="G5" s="24"/>
      <c r="H5" s="24"/>
      <c r="I5" s="24"/>
      <c r="J5" s="24"/>
      <c r="K5" s="33"/>
      <c r="L5" s="24"/>
      <c r="M5" s="24"/>
      <c r="N5" s="24"/>
      <c r="O5" s="33"/>
      <c r="P5" s="24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</row>
    <row r="6" spans="1:64" x14ac:dyDescent="0.25">
      <c r="A6" s="22"/>
      <c r="B6" s="22"/>
      <c r="C6" s="22">
        <v>1</v>
      </c>
      <c r="D6" s="22">
        <v>11</v>
      </c>
      <c r="E6" s="22">
        <v>10</v>
      </c>
      <c r="F6" s="22" t="s">
        <v>10</v>
      </c>
      <c r="G6" s="22" t="s">
        <v>11</v>
      </c>
      <c r="H6" s="22" t="s">
        <v>9</v>
      </c>
      <c r="I6" s="22">
        <v>3</v>
      </c>
      <c r="J6" s="22">
        <v>2.8</v>
      </c>
      <c r="K6" s="32">
        <f t="shared" ref="K6:K12" si="0">I6-J6</f>
        <v>0.20000000000000018</v>
      </c>
      <c r="L6" s="22">
        <f>(K6*E6)</f>
        <v>2.0000000000000018</v>
      </c>
      <c r="M6" s="22"/>
      <c r="N6" s="22"/>
      <c r="O6" s="32"/>
      <c r="P6" s="22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</row>
    <row r="7" spans="1:64" x14ac:dyDescent="0.25">
      <c r="A7" s="22"/>
      <c r="B7" s="22"/>
      <c r="C7" s="22">
        <v>2</v>
      </c>
      <c r="D7" s="22">
        <v>11</v>
      </c>
      <c r="E7" s="22">
        <v>30</v>
      </c>
      <c r="F7" s="22" t="s">
        <v>10</v>
      </c>
      <c r="G7" s="22" t="s">
        <v>11</v>
      </c>
      <c r="H7" s="22" t="s">
        <v>9</v>
      </c>
      <c r="I7" s="22">
        <v>3</v>
      </c>
      <c r="J7" s="22">
        <v>2.8</v>
      </c>
      <c r="K7" s="32">
        <f t="shared" si="0"/>
        <v>0.20000000000000018</v>
      </c>
      <c r="L7" s="22">
        <f>(K7*E7)</f>
        <v>6.0000000000000053</v>
      </c>
      <c r="M7" s="22"/>
      <c r="N7" s="22"/>
      <c r="O7" s="32"/>
      <c r="P7" s="22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</row>
    <row r="8" spans="1:64" x14ac:dyDescent="0.25">
      <c r="A8" s="22"/>
      <c r="B8" s="22"/>
      <c r="C8" s="22">
        <v>1</v>
      </c>
      <c r="D8" s="22">
        <v>12</v>
      </c>
      <c r="E8" s="22">
        <v>15</v>
      </c>
      <c r="F8" s="22" t="s">
        <v>10</v>
      </c>
      <c r="G8" s="22" t="s">
        <v>11</v>
      </c>
      <c r="H8" s="22" t="s">
        <v>9</v>
      </c>
      <c r="I8" s="22">
        <v>3</v>
      </c>
      <c r="J8" s="22">
        <v>2.8</v>
      </c>
      <c r="K8" s="32">
        <f t="shared" si="0"/>
        <v>0.20000000000000018</v>
      </c>
      <c r="L8" s="22">
        <f>(K8*E8)</f>
        <v>3.0000000000000027</v>
      </c>
      <c r="M8" s="22"/>
      <c r="N8" s="22"/>
      <c r="O8" s="32"/>
      <c r="P8" s="22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</row>
    <row r="9" spans="1:64" x14ac:dyDescent="0.25">
      <c r="A9" s="22"/>
      <c r="B9" s="22"/>
      <c r="C9" s="22">
        <v>2</v>
      </c>
      <c r="D9" s="22">
        <v>12</v>
      </c>
      <c r="E9" s="22">
        <v>20</v>
      </c>
      <c r="F9" s="22" t="s">
        <v>10</v>
      </c>
      <c r="G9" s="22" t="s">
        <v>11</v>
      </c>
      <c r="H9" s="22" t="s">
        <v>9</v>
      </c>
      <c r="I9" s="22">
        <v>3</v>
      </c>
      <c r="J9" s="22">
        <v>2.8</v>
      </c>
      <c r="K9" s="32">
        <f t="shared" si="0"/>
        <v>0.20000000000000018</v>
      </c>
      <c r="L9" s="22">
        <f>(K9*E9)</f>
        <v>4.0000000000000036</v>
      </c>
      <c r="M9" s="22"/>
      <c r="N9" s="22"/>
      <c r="O9" s="32"/>
      <c r="P9" s="22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</row>
    <row r="10" spans="1:64" s="51" customFormat="1" x14ac:dyDescent="0.25">
      <c r="A10" s="24" t="s">
        <v>19</v>
      </c>
      <c r="B10" s="24" t="s">
        <v>18</v>
      </c>
      <c r="C10" s="24"/>
      <c r="D10" s="24"/>
      <c r="E10" s="24"/>
      <c r="F10" s="24"/>
      <c r="G10" s="24"/>
      <c r="H10" s="24"/>
      <c r="I10" s="24"/>
      <c r="J10" s="24"/>
      <c r="K10" s="33"/>
      <c r="L10" s="24"/>
      <c r="M10" s="24"/>
      <c r="N10" s="24"/>
      <c r="O10" s="33"/>
      <c r="P10" s="24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</row>
    <row r="11" spans="1:64" x14ac:dyDescent="0.25">
      <c r="A11" s="34"/>
      <c r="B11" s="34"/>
      <c r="C11" s="34">
        <v>1</v>
      </c>
      <c r="D11" s="34">
        <v>0</v>
      </c>
      <c r="E11" s="34">
        <v>10</v>
      </c>
      <c r="F11" s="31" t="s">
        <v>7</v>
      </c>
      <c r="G11" s="34" t="s">
        <v>12</v>
      </c>
      <c r="H11" s="34" t="s">
        <v>9</v>
      </c>
      <c r="I11" s="34">
        <v>5.5</v>
      </c>
      <c r="J11" s="34">
        <v>4.5999999999999996</v>
      </c>
      <c r="K11" s="32">
        <f t="shared" si="0"/>
        <v>0.90000000000000036</v>
      </c>
      <c r="L11" s="22">
        <f>(K11*E11)</f>
        <v>9.0000000000000036</v>
      </c>
      <c r="M11" s="34"/>
      <c r="N11" s="34"/>
      <c r="O11" s="32"/>
      <c r="P11" s="22">
        <f>(O11*I11)</f>
        <v>0</v>
      </c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</row>
    <row r="12" spans="1:64" x14ac:dyDescent="0.25">
      <c r="A12" s="31"/>
      <c r="B12" s="31"/>
      <c r="C12" s="31">
        <v>2</v>
      </c>
      <c r="D12" s="31">
        <v>1</v>
      </c>
      <c r="E12" s="31">
        <v>15</v>
      </c>
      <c r="F12" s="31" t="s">
        <v>7</v>
      </c>
      <c r="G12" s="34" t="s">
        <v>12</v>
      </c>
      <c r="H12" s="34" t="s">
        <v>9</v>
      </c>
      <c r="I12" s="31">
        <v>2.2000000000000002</v>
      </c>
      <c r="J12" s="31">
        <v>1.5</v>
      </c>
      <c r="K12" s="32">
        <f t="shared" si="0"/>
        <v>0.70000000000000018</v>
      </c>
      <c r="L12" s="22">
        <f>(K12*E12)</f>
        <v>10.500000000000004</v>
      </c>
      <c r="M12" s="31"/>
      <c r="N12" s="31"/>
      <c r="O12" s="32"/>
      <c r="P12" s="22">
        <f>(O12*I12)</f>
        <v>0</v>
      </c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</row>
    <row r="13" spans="1:64" ht="75.75" thickBot="1" x14ac:dyDescent="0.3">
      <c r="K13" s="54" t="s">
        <v>70</v>
      </c>
      <c r="L13" s="16" t="s">
        <v>71</v>
      </c>
      <c r="M13" s="35"/>
      <c r="N13" s="35"/>
      <c r="O13" s="54" t="s">
        <v>72</v>
      </c>
      <c r="P13" s="16" t="s">
        <v>67</v>
      </c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</row>
    <row r="14" spans="1:64" ht="15" customHeight="1" thickBot="1" x14ac:dyDescent="0.3">
      <c r="C14" s="59" t="s">
        <v>41</v>
      </c>
      <c r="D14" s="60"/>
      <c r="E14" s="12">
        <f>SUM(E4:E12)</f>
        <v>140</v>
      </c>
      <c r="J14" s="61"/>
      <c r="K14" s="13">
        <f>SUM(K3:K12)</f>
        <v>2.8000000000000016</v>
      </c>
      <c r="L14" s="36">
        <f>SUM(L3:L12)</f>
        <v>50.500000000000028</v>
      </c>
      <c r="O14" s="13">
        <f>SUM(O3:O12)</f>
        <v>2</v>
      </c>
      <c r="P14" s="36">
        <f>SUM(P3:P12)</f>
        <v>80</v>
      </c>
    </row>
    <row r="15" spans="1:64" x14ac:dyDescent="0.25">
      <c r="D15" s="62"/>
      <c r="E15" s="62"/>
      <c r="F15" s="62"/>
      <c r="G15" s="62"/>
      <c r="L15" s="52"/>
      <c r="M15" s="63"/>
    </row>
    <row r="16" spans="1:64" x14ac:dyDescent="0.25">
      <c r="A16" s="65" t="s">
        <v>77</v>
      </c>
      <c r="B16" s="65"/>
      <c r="C16" s="65"/>
      <c r="D16" s="65"/>
      <c r="E16" s="65"/>
      <c r="F16" s="65"/>
      <c r="G16" s="65"/>
      <c r="H16" s="65"/>
      <c r="I16" s="65"/>
      <c r="M16" s="63"/>
    </row>
    <row r="17" spans="13:13" x14ac:dyDescent="0.25">
      <c r="M17" s="63"/>
    </row>
    <row r="18" spans="13:13" x14ac:dyDescent="0.25">
      <c r="M18" s="64"/>
    </row>
    <row r="19" spans="13:13" x14ac:dyDescent="0.25">
      <c r="M19" s="64"/>
    </row>
    <row r="20" spans="13:13" x14ac:dyDescent="0.25">
      <c r="M20" s="64"/>
    </row>
  </sheetData>
  <mergeCells count="2">
    <mergeCell ref="C14:D14"/>
    <mergeCell ref="A16:I1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8"/>
  <sheetViews>
    <sheetView topLeftCell="I1" workbookViewId="0">
      <selection activeCell="L11" sqref="L11:Q11"/>
    </sheetView>
  </sheetViews>
  <sheetFormatPr defaultRowHeight="15" x14ac:dyDescent="0.25"/>
  <cols>
    <col min="1" max="1" width="11.5703125" bestFit="1" customWidth="1"/>
    <col min="2" max="2" width="15.85546875" bestFit="1" customWidth="1"/>
    <col min="3" max="3" width="7.7109375" customWidth="1"/>
    <col min="4" max="4" width="8.140625" customWidth="1"/>
    <col min="5" max="5" width="5.85546875" bestFit="1" customWidth="1"/>
    <col min="6" max="6" width="16.140625" customWidth="1"/>
    <col min="7" max="7" width="29.42578125" customWidth="1"/>
    <col min="8" max="8" width="34.7109375" bestFit="1" customWidth="1"/>
    <col min="9" max="9" width="21.42578125" bestFit="1" customWidth="1"/>
    <col min="10" max="10" width="17.42578125" customWidth="1"/>
    <col min="11" max="11" width="12.7109375" customWidth="1"/>
    <col min="12" max="12" width="15" customWidth="1"/>
    <col min="13" max="13" width="18.5703125" customWidth="1"/>
    <col min="14" max="14" width="21.5703125" customWidth="1"/>
    <col min="15" max="15" width="27.7109375" customWidth="1"/>
    <col min="16" max="16" width="17" customWidth="1"/>
    <col min="17" max="17" width="13.5703125" bestFit="1" customWidth="1"/>
  </cols>
  <sheetData>
    <row r="1" spans="1:54" ht="15.75" thickBot="1" x14ac:dyDescent="0.3"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s="45" customFormat="1" ht="72.75" customHeight="1" thickBot="1" x14ac:dyDescent="0.3">
      <c r="A2" s="41" t="s">
        <v>1</v>
      </c>
      <c r="B2" s="42" t="s">
        <v>2</v>
      </c>
      <c r="C2" s="42" t="s">
        <v>3</v>
      </c>
      <c r="D2" s="42" t="s">
        <v>4</v>
      </c>
      <c r="E2" s="42" t="s">
        <v>0</v>
      </c>
      <c r="F2" s="42" t="s">
        <v>13</v>
      </c>
      <c r="G2" s="42" t="s">
        <v>6</v>
      </c>
      <c r="H2" s="42" t="s">
        <v>27</v>
      </c>
      <c r="I2" s="42" t="s">
        <v>28</v>
      </c>
      <c r="J2" s="42" t="s">
        <v>24</v>
      </c>
      <c r="K2" s="42" t="s">
        <v>25</v>
      </c>
      <c r="L2" s="42" t="s">
        <v>37</v>
      </c>
      <c r="M2" s="43" t="s">
        <v>38</v>
      </c>
      <c r="N2" s="44" t="s">
        <v>44</v>
      </c>
      <c r="O2" s="44" t="s">
        <v>45</v>
      </c>
      <c r="P2" s="44" t="s">
        <v>46</v>
      </c>
      <c r="Q2" s="43" t="s">
        <v>47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54" s="40" customFormat="1" x14ac:dyDescent="0.25">
      <c r="A3" s="37" t="s">
        <v>19</v>
      </c>
      <c r="B3" s="37" t="s">
        <v>16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7"/>
      <c r="O3" s="37"/>
      <c r="P3" s="39"/>
      <c r="Q3" s="3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54" x14ac:dyDescent="0.25">
      <c r="A4" s="22"/>
      <c r="B4" s="22"/>
      <c r="C4" s="22" t="s">
        <v>20</v>
      </c>
      <c r="D4" s="22">
        <v>1</v>
      </c>
      <c r="E4" s="22">
        <v>40</v>
      </c>
      <c r="F4" s="22" t="s">
        <v>14</v>
      </c>
      <c r="G4" s="22" t="s">
        <v>36</v>
      </c>
      <c r="H4" s="22" t="s">
        <v>29</v>
      </c>
      <c r="I4" s="22" t="s">
        <v>32</v>
      </c>
      <c r="J4" s="22">
        <v>8.6999999999999993</v>
      </c>
      <c r="K4" s="22">
        <v>6.8</v>
      </c>
      <c r="L4" s="22">
        <f t="shared" ref="L4:L10" si="0">(J4-K4)</f>
        <v>1.8999999999999995</v>
      </c>
      <c r="M4" s="23">
        <f>(L4*E4)</f>
        <v>75.999999999999972</v>
      </c>
      <c r="N4" s="31">
        <v>6</v>
      </c>
      <c r="O4" s="31">
        <v>4</v>
      </c>
      <c r="P4" s="32">
        <f>N4-O4</f>
        <v>2</v>
      </c>
      <c r="Q4" s="22">
        <f>P4*E4</f>
        <v>80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s="40" customFormat="1" x14ac:dyDescent="0.25">
      <c r="A5" s="46" t="s">
        <v>19</v>
      </c>
      <c r="B5" s="46" t="s">
        <v>17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46"/>
      <c r="O5" s="46"/>
      <c r="P5" s="48"/>
      <c r="Q5" s="4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54" x14ac:dyDescent="0.25">
      <c r="A6" s="22"/>
      <c r="B6" s="22"/>
      <c r="C6" s="22" t="s">
        <v>20</v>
      </c>
      <c r="D6" s="22">
        <v>1</v>
      </c>
      <c r="E6" s="22">
        <v>10</v>
      </c>
      <c r="F6" s="22" t="s">
        <v>15</v>
      </c>
      <c r="G6" s="22" t="s">
        <v>11</v>
      </c>
      <c r="H6" s="22" t="s">
        <v>30</v>
      </c>
      <c r="I6" s="22" t="s">
        <v>31</v>
      </c>
      <c r="J6" s="22">
        <v>2.8</v>
      </c>
      <c r="K6" s="22">
        <v>2.2000000000000002</v>
      </c>
      <c r="L6" s="22">
        <f t="shared" si="0"/>
        <v>0.59999999999999964</v>
      </c>
      <c r="M6" s="23">
        <f>(L6*E6)</f>
        <v>5.9999999999999964</v>
      </c>
      <c r="N6" s="22">
        <v>3</v>
      </c>
      <c r="O6" s="22">
        <v>2</v>
      </c>
      <c r="P6" s="32">
        <f>N6-O6</f>
        <v>1</v>
      </c>
      <c r="Q6" s="22">
        <f>P6*E6</f>
        <v>10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x14ac:dyDescent="0.25">
      <c r="A7" s="22"/>
      <c r="B7" s="22"/>
      <c r="C7" s="22" t="s">
        <v>21</v>
      </c>
      <c r="D7" s="22">
        <v>1</v>
      </c>
      <c r="E7" s="22">
        <v>20</v>
      </c>
      <c r="F7" s="22" t="s">
        <v>15</v>
      </c>
      <c r="G7" s="22" t="s">
        <v>11</v>
      </c>
      <c r="H7" s="22" t="s">
        <v>30</v>
      </c>
      <c r="I7" s="22" t="s">
        <v>31</v>
      </c>
      <c r="J7" s="22">
        <v>2.8</v>
      </c>
      <c r="K7" s="22">
        <v>2.2000000000000002</v>
      </c>
      <c r="L7" s="22">
        <f t="shared" si="0"/>
        <v>0.59999999999999964</v>
      </c>
      <c r="M7" s="23">
        <f>(L7*E7)</f>
        <v>11.999999999999993</v>
      </c>
      <c r="N7" s="22">
        <v>4</v>
      </c>
      <c r="O7" s="22">
        <v>2</v>
      </c>
      <c r="P7" s="32">
        <f>N7-O7</f>
        <v>2</v>
      </c>
      <c r="Q7" s="22">
        <f t="shared" ref="Q7:Q10" si="1">P7*E7</f>
        <v>40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22"/>
      <c r="B8" s="22"/>
      <c r="C8" s="22" t="s">
        <v>22</v>
      </c>
      <c r="D8" s="22">
        <v>2</v>
      </c>
      <c r="E8" s="22">
        <v>40</v>
      </c>
      <c r="F8" s="22" t="s">
        <v>15</v>
      </c>
      <c r="G8" s="22" t="s">
        <v>11</v>
      </c>
      <c r="H8" s="22" t="s">
        <v>30</v>
      </c>
      <c r="I8" s="22" t="s">
        <v>31</v>
      </c>
      <c r="J8" s="22">
        <v>3</v>
      </c>
      <c r="K8" s="22">
        <v>2.2000000000000002</v>
      </c>
      <c r="L8" s="22">
        <f t="shared" si="0"/>
        <v>0.79999999999999982</v>
      </c>
      <c r="M8" s="23">
        <f>(L8*E8)</f>
        <v>31.999999999999993</v>
      </c>
      <c r="N8" s="22">
        <v>5</v>
      </c>
      <c r="O8" s="22">
        <v>4</v>
      </c>
      <c r="P8" s="32">
        <f>N8-O8</f>
        <v>1</v>
      </c>
      <c r="Q8" s="22">
        <f t="shared" si="1"/>
        <v>40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s="40" customFormat="1" x14ac:dyDescent="0.25">
      <c r="A9" s="46" t="s">
        <v>19</v>
      </c>
      <c r="B9" s="46" t="s">
        <v>23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7"/>
      <c r="N9" s="46"/>
      <c r="O9" s="46"/>
      <c r="P9" s="48"/>
      <c r="Q9" s="4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54" x14ac:dyDescent="0.25">
      <c r="A10" s="22"/>
      <c r="B10" s="22"/>
      <c r="C10" s="22" t="s">
        <v>20</v>
      </c>
      <c r="D10" s="22">
        <v>1</v>
      </c>
      <c r="E10" s="22">
        <v>40</v>
      </c>
      <c r="F10" s="22" t="s">
        <v>35</v>
      </c>
      <c r="G10" s="22" t="s">
        <v>33</v>
      </c>
      <c r="H10" s="22" t="s">
        <v>34</v>
      </c>
      <c r="I10" s="22" t="s">
        <v>31</v>
      </c>
      <c r="J10" s="22">
        <v>0.5</v>
      </c>
      <c r="K10" s="22">
        <v>0.5</v>
      </c>
      <c r="L10" s="22">
        <f t="shared" si="0"/>
        <v>0</v>
      </c>
      <c r="M10" s="23">
        <f>(L10*E10)</f>
        <v>0</v>
      </c>
      <c r="N10" s="34">
        <v>6</v>
      </c>
      <c r="O10" s="34">
        <v>5</v>
      </c>
      <c r="P10" s="32">
        <f>N10-O10</f>
        <v>1</v>
      </c>
      <c r="Q10" s="22">
        <f t="shared" si="1"/>
        <v>40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75.75" thickBot="1" x14ac:dyDescent="0.3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54" t="s">
        <v>66</v>
      </c>
      <c r="M11" s="16" t="s">
        <v>69</v>
      </c>
      <c r="N11" s="35"/>
      <c r="O11" s="35"/>
      <c r="P11" s="54" t="s">
        <v>68</v>
      </c>
      <c r="Q11" s="16" t="s">
        <v>67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" customHeight="1" thickBot="1" x14ac:dyDescent="0.3">
      <c r="A12" s="11"/>
      <c r="B12" s="11"/>
      <c r="C12" s="18" t="s">
        <v>41</v>
      </c>
      <c r="D12" s="19"/>
      <c r="E12" s="12">
        <f>SUM(E3:E10)</f>
        <v>150</v>
      </c>
      <c r="F12" s="26"/>
      <c r="G12" s="27"/>
      <c r="H12" s="27"/>
      <c r="I12" s="27"/>
      <c r="J12" s="27"/>
      <c r="K12" s="27"/>
      <c r="L12" s="13">
        <f>SUM(L3:L10)</f>
        <v>3.8999999999999986</v>
      </c>
      <c r="M12" s="13">
        <f>SUM(M3:M10)</f>
        <v>125.99999999999997</v>
      </c>
      <c r="N12" s="26"/>
      <c r="O12" s="26"/>
      <c r="P12" s="13">
        <f>SUM(P3:P10)</f>
        <v>7</v>
      </c>
      <c r="Q12" s="36">
        <f>SUM(Q3:Q10)</f>
        <v>210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5">
      <c r="A13" s="7"/>
      <c r="B13" s="7"/>
      <c r="C13" s="3"/>
      <c r="D13" s="3"/>
      <c r="G13" s="3"/>
      <c r="H13" s="3"/>
      <c r="I13" s="7"/>
      <c r="J13" s="3"/>
      <c r="K13" s="17"/>
      <c r="L13" s="17"/>
      <c r="M13" s="6"/>
      <c r="N13" s="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54" x14ac:dyDescent="0.25">
      <c r="A14" s="3"/>
      <c r="B14" s="3"/>
      <c r="C14" s="3"/>
      <c r="D14" s="3"/>
      <c r="E14" s="3"/>
      <c r="F14" s="3"/>
      <c r="G14" s="3"/>
      <c r="H14" s="3"/>
      <c r="I14" s="7"/>
      <c r="J14" s="3"/>
      <c r="K14" s="3"/>
      <c r="L14" s="3"/>
      <c r="M14" s="3"/>
      <c r="N14" s="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54" x14ac:dyDescent="0.25">
      <c r="A15" s="3"/>
      <c r="B15" s="3"/>
      <c r="C15" s="3"/>
      <c r="D15" s="3"/>
      <c r="E15" s="3"/>
      <c r="F15" s="3"/>
      <c r="G15" s="3"/>
      <c r="H15" s="3"/>
      <c r="I15" s="7"/>
      <c r="J15" s="3"/>
      <c r="K15" s="3"/>
      <c r="L15" s="3"/>
      <c r="M15" s="3"/>
      <c r="N15" s="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54" x14ac:dyDescent="0.25">
      <c r="A16" s="3"/>
      <c r="B16" s="3"/>
      <c r="C16" s="3"/>
      <c r="D16" s="3"/>
      <c r="E16" s="3"/>
      <c r="F16" s="3"/>
      <c r="G16" s="3"/>
      <c r="H16" s="3"/>
      <c r="I16" s="7"/>
      <c r="J16" s="3"/>
      <c r="K16" s="3"/>
      <c r="L16" s="3"/>
      <c r="M16" s="3"/>
      <c r="N16" s="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5">
      <c r="A17" s="3"/>
      <c r="B17" s="3"/>
      <c r="C17" s="3"/>
      <c r="D17" s="3"/>
      <c r="E17" s="3"/>
      <c r="F17" s="3"/>
      <c r="G17" s="3"/>
      <c r="H17" s="3"/>
      <c r="I17" s="7"/>
      <c r="J17" s="3"/>
      <c r="K17" s="3"/>
      <c r="L17" s="3"/>
      <c r="M17" s="3"/>
      <c r="N17" s="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5">
      <c r="A18" s="3"/>
      <c r="B18" s="3"/>
      <c r="C18" s="3"/>
      <c r="D18" s="3"/>
      <c r="E18" s="3"/>
      <c r="F18" s="3"/>
      <c r="G18" s="3"/>
      <c r="H18" s="3"/>
      <c r="I18" s="7"/>
      <c r="J18" s="3"/>
      <c r="K18" s="3"/>
      <c r="L18" s="3"/>
      <c r="M18" s="3"/>
      <c r="N18" s="4"/>
    </row>
    <row r="19" spans="1:35" x14ac:dyDescent="0.25">
      <c r="A19" s="3"/>
      <c r="B19" s="3"/>
      <c r="C19" s="3"/>
      <c r="D19" s="3"/>
      <c r="E19" s="3"/>
      <c r="F19" s="3"/>
      <c r="G19" s="3"/>
      <c r="H19" s="3"/>
      <c r="I19" s="7"/>
      <c r="J19" s="3"/>
      <c r="K19" s="3"/>
      <c r="L19" s="3"/>
      <c r="M19" s="3"/>
      <c r="N19" s="4"/>
    </row>
    <row r="20" spans="1:35" x14ac:dyDescent="0.25">
      <c r="A20" s="3"/>
      <c r="B20" s="3"/>
      <c r="C20" s="3"/>
      <c r="D20" s="3"/>
      <c r="E20" s="3"/>
      <c r="F20" s="3"/>
      <c r="G20" s="3"/>
      <c r="H20" s="3"/>
      <c r="I20" s="7"/>
      <c r="J20" s="3"/>
      <c r="K20" s="3"/>
      <c r="L20" s="3"/>
      <c r="M20" s="3"/>
      <c r="N20" s="4"/>
    </row>
    <row r="21" spans="1:35" x14ac:dyDescent="0.25">
      <c r="A21" s="3"/>
      <c r="B21" s="3"/>
      <c r="C21" s="3"/>
      <c r="D21" s="3"/>
      <c r="E21" s="3"/>
      <c r="F21" s="3"/>
      <c r="G21" s="3"/>
      <c r="H21" s="3"/>
      <c r="I21" s="7"/>
      <c r="J21" s="3"/>
      <c r="K21" s="3"/>
      <c r="L21" s="3"/>
      <c r="M21" s="3"/>
      <c r="N21" s="4"/>
    </row>
    <row r="22" spans="1:35" x14ac:dyDescent="0.25">
      <c r="A22" s="3"/>
      <c r="B22" s="3"/>
      <c r="C22" s="3"/>
      <c r="D22" s="3"/>
      <c r="E22" s="3"/>
      <c r="F22" s="3"/>
      <c r="G22" s="3"/>
      <c r="H22" s="3"/>
      <c r="I22" s="7"/>
      <c r="J22" s="3"/>
      <c r="K22" s="3"/>
      <c r="L22" s="3"/>
      <c r="M22" s="3"/>
      <c r="N22" s="4"/>
    </row>
    <row r="23" spans="1:35" x14ac:dyDescent="0.25">
      <c r="A23" s="3"/>
      <c r="B23" s="3"/>
      <c r="C23" s="3"/>
      <c r="D23" s="3"/>
      <c r="E23" s="3"/>
      <c r="F23" s="3"/>
      <c r="G23" s="3"/>
      <c r="H23" s="3"/>
      <c r="I23" s="7"/>
      <c r="J23" s="3"/>
      <c r="K23" s="3"/>
      <c r="L23" s="3"/>
      <c r="M23" s="3"/>
      <c r="N23" s="4"/>
    </row>
    <row r="24" spans="1:35" x14ac:dyDescent="0.25">
      <c r="A24" s="3"/>
      <c r="B24" s="3"/>
      <c r="C24" s="3"/>
      <c r="D24" s="3"/>
      <c r="E24" s="3"/>
      <c r="F24" s="3"/>
      <c r="G24" s="3"/>
      <c r="H24" s="3"/>
      <c r="I24" s="7"/>
      <c r="J24" s="3"/>
      <c r="K24" s="3"/>
      <c r="L24" s="3"/>
      <c r="M24" s="3"/>
      <c r="N24" s="4"/>
    </row>
    <row r="25" spans="1:35" x14ac:dyDescent="0.25">
      <c r="A25" s="3"/>
      <c r="B25" s="3"/>
      <c r="C25" s="3"/>
      <c r="D25" s="3"/>
      <c r="E25" s="3"/>
      <c r="F25" s="3"/>
      <c r="G25" s="3"/>
      <c r="H25" s="3"/>
      <c r="I25" s="7"/>
      <c r="J25" s="3"/>
      <c r="K25" s="3"/>
      <c r="L25" s="3"/>
      <c r="M25" s="3"/>
      <c r="N25" s="4"/>
    </row>
    <row r="26" spans="1:35" x14ac:dyDescent="0.25">
      <c r="A26" s="3"/>
      <c r="B26" s="3"/>
      <c r="C26" s="3"/>
      <c r="D26" s="3"/>
      <c r="E26" s="3"/>
      <c r="F26" s="3"/>
      <c r="G26" s="3"/>
      <c r="H26" s="3"/>
      <c r="I26" s="7"/>
      <c r="J26" s="3"/>
      <c r="K26" s="3"/>
      <c r="L26" s="3"/>
      <c r="M26" s="3"/>
      <c r="N26" s="4"/>
    </row>
    <row r="27" spans="1:35" x14ac:dyDescent="0.25">
      <c r="A27" s="3"/>
      <c r="B27" s="3"/>
      <c r="C27" s="3"/>
      <c r="D27" s="3"/>
      <c r="E27" s="3"/>
      <c r="F27" s="3"/>
      <c r="G27" s="3"/>
      <c r="H27" s="3"/>
      <c r="I27" s="7"/>
      <c r="J27" s="3"/>
      <c r="K27" s="3"/>
      <c r="L27" s="3"/>
      <c r="M27" s="3"/>
      <c r="N27" s="4"/>
    </row>
    <row r="28" spans="1:35" x14ac:dyDescent="0.25">
      <c r="A28" s="3"/>
      <c r="B28" s="3"/>
      <c r="C28" s="3"/>
      <c r="D28" s="3"/>
      <c r="E28" s="3"/>
      <c r="F28" s="3"/>
      <c r="G28" s="3"/>
      <c r="H28" s="3"/>
      <c r="I28" s="7"/>
      <c r="J28" s="3"/>
      <c r="K28" s="3"/>
      <c r="L28" s="3"/>
      <c r="M28" s="3"/>
      <c r="N28" s="4"/>
    </row>
    <row r="29" spans="1:35" x14ac:dyDescent="0.25">
      <c r="A29" s="3"/>
      <c r="B29" s="3"/>
      <c r="C29" s="3"/>
      <c r="D29" s="3"/>
      <c r="E29" s="3"/>
      <c r="F29" s="3"/>
      <c r="G29" s="3"/>
      <c r="H29" s="3"/>
      <c r="I29" s="7"/>
      <c r="J29" s="3"/>
      <c r="K29" s="3"/>
      <c r="L29" s="3"/>
      <c r="M29" s="3"/>
      <c r="N29" s="4"/>
    </row>
    <row r="30" spans="1:35" x14ac:dyDescent="0.25">
      <c r="A30" s="3"/>
      <c r="B30" s="3"/>
      <c r="C30" s="3"/>
      <c r="D30" s="3"/>
      <c r="E30" s="3"/>
      <c r="F30" s="3"/>
      <c r="G30" s="3"/>
      <c r="H30" s="3"/>
      <c r="I30" s="7"/>
      <c r="J30" s="3"/>
      <c r="K30" s="3"/>
      <c r="L30" s="3"/>
      <c r="M30" s="3"/>
      <c r="N30" s="4"/>
    </row>
    <row r="31" spans="1:35" x14ac:dyDescent="0.25">
      <c r="A31" s="3"/>
      <c r="B31" s="3"/>
      <c r="C31" s="3"/>
      <c r="D31" s="3"/>
      <c r="E31" s="3"/>
      <c r="F31" s="3"/>
      <c r="G31" s="3"/>
      <c r="H31" s="3"/>
      <c r="I31" s="7"/>
      <c r="J31" s="3"/>
      <c r="K31" s="3"/>
      <c r="L31" s="3"/>
      <c r="M31" s="3"/>
      <c r="N31" s="4"/>
    </row>
    <row r="32" spans="1:35" x14ac:dyDescent="0.25">
      <c r="A32" s="3"/>
      <c r="B32" s="3"/>
      <c r="C32" s="3"/>
      <c r="D32" s="3"/>
      <c r="E32" s="3"/>
      <c r="F32" s="3"/>
      <c r="G32" s="3"/>
      <c r="H32" s="3"/>
      <c r="I32" s="7"/>
      <c r="J32" s="3"/>
      <c r="K32" s="3"/>
      <c r="L32" s="3"/>
      <c r="M32" s="3"/>
      <c r="N32" s="4"/>
    </row>
    <row r="33" spans="1:14" x14ac:dyDescent="0.25">
      <c r="A33" s="3"/>
      <c r="B33" s="3"/>
      <c r="C33" s="3"/>
      <c r="D33" s="3"/>
      <c r="E33" s="3"/>
      <c r="F33" s="3"/>
      <c r="G33" s="3"/>
      <c r="H33" s="3"/>
      <c r="I33" s="7"/>
      <c r="J33" s="3"/>
      <c r="K33" s="3"/>
      <c r="L33" s="3"/>
      <c r="M33" s="3"/>
      <c r="N33" s="4"/>
    </row>
    <row r="34" spans="1:14" x14ac:dyDescent="0.25">
      <c r="A34" s="3"/>
      <c r="B34" s="3"/>
      <c r="C34" s="3"/>
      <c r="D34" s="3"/>
      <c r="E34" s="3"/>
      <c r="F34" s="3"/>
      <c r="G34" s="3"/>
      <c r="H34" s="3"/>
      <c r="I34" s="7"/>
      <c r="J34" s="3"/>
      <c r="K34" s="3"/>
      <c r="L34" s="3"/>
      <c r="M34" s="3"/>
      <c r="N34" s="4"/>
    </row>
    <row r="35" spans="1:14" x14ac:dyDescent="0.25">
      <c r="A35" s="3"/>
      <c r="B35" s="3"/>
      <c r="C35" s="3"/>
      <c r="D35" s="3"/>
      <c r="E35" s="3"/>
      <c r="F35" s="3"/>
      <c r="G35" s="3"/>
      <c r="H35" s="3"/>
      <c r="I35" s="7"/>
      <c r="J35" s="3"/>
      <c r="K35" s="3"/>
      <c r="L35" s="3"/>
      <c r="M35" s="3"/>
      <c r="N35" s="4"/>
    </row>
    <row r="36" spans="1:14" x14ac:dyDescent="0.25">
      <c r="A36" s="3"/>
      <c r="B36" s="3"/>
      <c r="C36" s="3"/>
      <c r="D36" s="3"/>
      <c r="E36" s="3"/>
      <c r="F36" s="3"/>
      <c r="G36" s="3"/>
      <c r="H36" s="3"/>
      <c r="I36" s="7"/>
      <c r="J36" s="3"/>
      <c r="K36" s="3"/>
      <c r="L36" s="3"/>
      <c r="M36" s="3"/>
    </row>
    <row r="37" spans="1:14" x14ac:dyDescent="0.25">
      <c r="A37" s="3"/>
      <c r="B37" s="3"/>
      <c r="C37" s="3"/>
      <c r="D37" s="3"/>
      <c r="E37" s="3"/>
      <c r="F37" s="3"/>
      <c r="G37" s="3"/>
      <c r="H37" s="3"/>
      <c r="I37" s="7"/>
      <c r="J37" s="3"/>
      <c r="K37" s="3"/>
      <c r="L37" s="3"/>
      <c r="M37" s="3"/>
    </row>
    <row r="38" spans="1:14" x14ac:dyDescent="0.25">
      <c r="A38" s="3"/>
      <c r="B38" s="3"/>
      <c r="C38" s="3"/>
      <c r="D38" s="3"/>
      <c r="E38" s="3"/>
      <c r="F38" s="3"/>
      <c r="G38" s="3"/>
      <c r="H38" s="3"/>
      <c r="I38" s="7"/>
      <c r="J38" s="3"/>
      <c r="K38" s="3"/>
      <c r="L38" s="3"/>
      <c r="M38" s="3"/>
    </row>
  </sheetData>
  <mergeCells count="2">
    <mergeCell ref="K13:L13"/>
    <mergeCell ref="C12:D1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2"/>
  <sheetViews>
    <sheetView tabSelected="1" zoomScale="60" zoomScaleNormal="60" workbookViewId="0">
      <selection activeCell="K20" sqref="K20"/>
    </sheetView>
  </sheetViews>
  <sheetFormatPr defaultRowHeight="15" x14ac:dyDescent="0.25"/>
  <cols>
    <col min="1" max="1" width="11.5703125" style="26" bestFit="1" customWidth="1"/>
    <col min="2" max="2" width="15.85546875" style="26" bestFit="1" customWidth="1"/>
    <col min="3" max="3" width="15.85546875" style="26" customWidth="1"/>
    <col min="4" max="4" width="10.42578125" style="26" bestFit="1" customWidth="1"/>
    <col min="5" max="5" width="5.85546875" style="26" bestFit="1" customWidth="1"/>
    <col min="6" max="6" width="29.42578125" style="26" customWidth="1"/>
    <col min="7" max="7" width="21.85546875" style="26" customWidth="1"/>
    <col min="8" max="9" width="21.5703125" style="26" customWidth="1"/>
    <col min="10" max="10" width="17.42578125" style="26" customWidth="1"/>
    <col min="11" max="11" width="12.7109375" style="26" customWidth="1"/>
    <col min="12" max="12" width="15" style="26" customWidth="1"/>
    <col min="13" max="13" width="18.5703125" style="26" customWidth="1"/>
    <col min="14" max="15" width="9.140625" style="26"/>
    <col min="16" max="16" width="21.5703125" style="26" customWidth="1"/>
    <col min="17" max="17" width="18.85546875" style="26" customWidth="1"/>
    <col min="18" max="16384" width="9.140625" style="26"/>
  </cols>
  <sheetData>
    <row r="1" spans="1:54" ht="15.75" thickBot="1" x14ac:dyDescent="0.3">
      <c r="K1" s="2"/>
      <c r="L1" s="2"/>
      <c r="M1" s="2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1:54" s="50" customFormat="1" ht="45.75" thickBot="1" x14ac:dyDescent="0.3">
      <c r="A2" s="8" t="s">
        <v>1</v>
      </c>
      <c r="B2" s="9" t="s">
        <v>2</v>
      </c>
      <c r="C2" s="9" t="s">
        <v>60</v>
      </c>
      <c r="D2" s="9" t="s">
        <v>3</v>
      </c>
      <c r="E2" s="9" t="s">
        <v>0</v>
      </c>
      <c r="F2" s="9" t="s">
        <v>6</v>
      </c>
      <c r="G2" s="9" t="s">
        <v>51</v>
      </c>
      <c r="H2" s="9" t="s">
        <v>48</v>
      </c>
      <c r="I2" s="9" t="s">
        <v>55</v>
      </c>
      <c r="J2" s="9" t="s">
        <v>24</v>
      </c>
      <c r="K2" s="9" t="s">
        <v>25</v>
      </c>
      <c r="L2" s="9" t="s">
        <v>37</v>
      </c>
      <c r="M2" s="10" t="s">
        <v>38</v>
      </c>
      <c r="N2" s="28" t="s">
        <v>44</v>
      </c>
      <c r="O2" s="28" t="s">
        <v>45</v>
      </c>
      <c r="P2" s="28" t="s">
        <v>46</v>
      </c>
      <c r="Q2" s="29" t="s">
        <v>47</v>
      </c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1:54" s="51" customFormat="1" x14ac:dyDescent="0.25">
      <c r="A3" s="20" t="s">
        <v>19</v>
      </c>
      <c r="B3" s="20" t="s">
        <v>16</v>
      </c>
      <c r="C3" s="20" t="s">
        <v>42</v>
      </c>
      <c r="D3" s="20"/>
      <c r="E3" s="20"/>
      <c r="F3" s="20"/>
      <c r="G3" s="20"/>
      <c r="H3" s="20"/>
      <c r="I3" s="20"/>
      <c r="J3" s="20"/>
      <c r="K3" s="20"/>
      <c r="L3" s="20"/>
      <c r="M3" s="21"/>
      <c r="N3" s="20"/>
      <c r="O3" s="20"/>
      <c r="P3" s="30"/>
      <c r="Q3" s="20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</row>
    <row r="4" spans="1:54" x14ac:dyDescent="0.25">
      <c r="A4" s="22"/>
      <c r="B4" s="22"/>
      <c r="C4" s="22"/>
      <c r="D4" s="22" t="s">
        <v>20</v>
      </c>
      <c r="E4" s="22">
        <v>40</v>
      </c>
      <c r="F4" s="22" t="s">
        <v>50</v>
      </c>
      <c r="G4" s="22" t="s">
        <v>53</v>
      </c>
      <c r="H4" s="53" t="s">
        <v>49</v>
      </c>
      <c r="I4" s="53" t="s">
        <v>56</v>
      </c>
      <c r="J4" s="22">
        <v>5</v>
      </c>
      <c r="K4" s="22">
        <v>3.2</v>
      </c>
      <c r="L4" s="22">
        <f t="shared" ref="L4:L12" si="0">(J4-K4)</f>
        <v>1.7999999999999998</v>
      </c>
      <c r="M4" s="23">
        <f>(L4*E4)</f>
        <v>72</v>
      </c>
      <c r="N4" s="31">
        <v>6</v>
      </c>
      <c r="O4" s="31">
        <v>4</v>
      </c>
      <c r="P4" s="32">
        <f>N4-O4</f>
        <v>2</v>
      </c>
      <c r="Q4" s="22">
        <f>P4*E4</f>
        <v>80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</row>
    <row r="5" spans="1:54" x14ac:dyDescent="0.25">
      <c r="A5" s="22"/>
      <c r="B5" s="22"/>
      <c r="C5" s="22"/>
      <c r="D5" s="22" t="s">
        <v>21</v>
      </c>
      <c r="E5" s="22">
        <v>35</v>
      </c>
      <c r="F5" s="22" t="s">
        <v>52</v>
      </c>
      <c r="G5" s="22" t="s">
        <v>54</v>
      </c>
      <c r="H5" s="53" t="s">
        <v>49</v>
      </c>
      <c r="I5" s="53" t="s">
        <v>56</v>
      </c>
      <c r="J5" s="22">
        <v>4.5</v>
      </c>
      <c r="K5" s="22">
        <v>4</v>
      </c>
      <c r="L5" s="22">
        <f t="shared" si="0"/>
        <v>0.5</v>
      </c>
      <c r="M5" s="23">
        <f t="shared" ref="M5:M12" si="1">(L5*E5)</f>
        <v>17.5</v>
      </c>
      <c r="N5" s="31">
        <v>4</v>
      </c>
      <c r="O5" s="31">
        <v>3</v>
      </c>
      <c r="P5" s="32">
        <f t="shared" ref="P5:P6" si="2">N5-O5</f>
        <v>1</v>
      </c>
      <c r="Q5" s="22">
        <f t="shared" ref="Q5:Q6" si="3">P5*E5</f>
        <v>35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</row>
    <row r="6" spans="1:54" x14ac:dyDescent="0.25">
      <c r="A6" s="22"/>
      <c r="B6" s="22"/>
      <c r="C6" s="22"/>
      <c r="D6" s="22" t="s">
        <v>22</v>
      </c>
      <c r="E6" s="22">
        <v>35</v>
      </c>
      <c r="F6" s="22" t="s">
        <v>52</v>
      </c>
      <c r="G6" s="22" t="s">
        <v>54</v>
      </c>
      <c r="H6" s="53" t="s">
        <v>49</v>
      </c>
      <c r="I6" s="53" t="s">
        <v>56</v>
      </c>
      <c r="J6" s="22">
        <v>3.5</v>
      </c>
      <c r="K6" s="22">
        <v>3.2</v>
      </c>
      <c r="L6" s="22">
        <f t="shared" si="0"/>
        <v>0.29999999999999982</v>
      </c>
      <c r="M6" s="23">
        <f t="shared" si="1"/>
        <v>10.499999999999993</v>
      </c>
      <c r="N6" s="31">
        <v>3</v>
      </c>
      <c r="O6" s="31">
        <v>3</v>
      </c>
      <c r="P6" s="32">
        <f t="shared" si="2"/>
        <v>0</v>
      </c>
      <c r="Q6" s="22">
        <f t="shared" si="3"/>
        <v>0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</row>
    <row r="7" spans="1:54" s="51" customFormat="1" x14ac:dyDescent="0.25">
      <c r="A7" s="24" t="s">
        <v>19</v>
      </c>
      <c r="B7" s="24" t="s">
        <v>57</v>
      </c>
      <c r="C7" s="24" t="s">
        <v>43</v>
      </c>
      <c r="D7" s="24"/>
      <c r="E7" s="24"/>
      <c r="F7" s="24"/>
      <c r="G7" s="24"/>
      <c r="H7" s="24"/>
      <c r="I7" s="24"/>
      <c r="J7" s="24"/>
      <c r="K7" s="24"/>
      <c r="L7" s="24"/>
      <c r="M7" s="25"/>
      <c r="N7" s="24"/>
      <c r="O7" s="24"/>
      <c r="P7" s="33"/>
      <c r="Q7" s="24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</row>
    <row r="8" spans="1:54" x14ac:dyDescent="0.25">
      <c r="A8" s="22"/>
      <c r="B8" s="22"/>
      <c r="C8" s="22"/>
      <c r="D8" s="22">
        <v>1</v>
      </c>
      <c r="E8" s="22">
        <v>20</v>
      </c>
      <c r="F8" s="22" t="s">
        <v>58</v>
      </c>
      <c r="G8" s="22" t="s">
        <v>53</v>
      </c>
      <c r="H8" s="53" t="s">
        <v>59</v>
      </c>
      <c r="I8" s="22"/>
      <c r="J8" s="22">
        <v>6.8</v>
      </c>
      <c r="K8" s="22">
        <v>3.5</v>
      </c>
      <c r="L8" s="22">
        <f t="shared" si="0"/>
        <v>3.3</v>
      </c>
      <c r="M8" s="23">
        <f t="shared" si="1"/>
        <v>66</v>
      </c>
      <c r="N8" s="31">
        <v>6</v>
      </c>
      <c r="O8" s="31">
        <v>5</v>
      </c>
      <c r="P8" s="32">
        <f t="shared" ref="P8:P12" si="4">N8-O8</f>
        <v>1</v>
      </c>
      <c r="Q8" s="22">
        <f t="shared" ref="Q8:Q12" si="5">P8*E8</f>
        <v>20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</row>
    <row r="9" spans="1:54" x14ac:dyDescent="0.25">
      <c r="A9" s="22"/>
      <c r="B9" s="22"/>
      <c r="C9" s="22"/>
      <c r="D9" s="22">
        <v>2</v>
      </c>
      <c r="E9" s="22">
        <v>30</v>
      </c>
      <c r="F9" s="22" t="s">
        <v>58</v>
      </c>
      <c r="G9" s="22" t="s">
        <v>54</v>
      </c>
      <c r="H9" s="53" t="s">
        <v>59</v>
      </c>
      <c r="I9" s="22"/>
      <c r="J9" s="22">
        <v>5.6</v>
      </c>
      <c r="K9" s="22">
        <v>4.2</v>
      </c>
      <c r="L9" s="22">
        <f t="shared" si="0"/>
        <v>1.3999999999999995</v>
      </c>
      <c r="M9" s="23">
        <f t="shared" si="1"/>
        <v>41.999999999999986</v>
      </c>
      <c r="N9" s="22">
        <v>5</v>
      </c>
      <c r="O9" s="22">
        <v>5</v>
      </c>
      <c r="P9" s="32">
        <f t="shared" si="4"/>
        <v>0</v>
      </c>
      <c r="Q9" s="22">
        <f t="shared" si="5"/>
        <v>0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</row>
    <row r="10" spans="1:54" x14ac:dyDescent="0.25">
      <c r="A10" s="22"/>
      <c r="B10" s="22"/>
      <c r="C10" s="22"/>
      <c r="D10" s="22">
        <v>3</v>
      </c>
      <c r="E10" s="22">
        <v>50</v>
      </c>
      <c r="F10" s="22" t="s">
        <v>58</v>
      </c>
      <c r="G10" s="22" t="s">
        <v>53</v>
      </c>
      <c r="H10" s="53" t="s">
        <v>62</v>
      </c>
      <c r="I10" s="22" t="s">
        <v>61</v>
      </c>
      <c r="J10" s="22">
        <v>4.5999999999999996</v>
      </c>
      <c r="K10" s="22">
        <v>3.3</v>
      </c>
      <c r="L10" s="22">
        <f t="shared" si="0"/>
        <v>1.2999999999999998</v>
      </c>
      <c r="M10" s="23">
        <f t="shared" si="1"/>
        <v>64.999999999999986</v>
      </c>
      <c r="N10" s="22">
        <v>6</v>
      </c>
      <c r="O10" s="22">
        <v>4</v>
      </c>
      <c r="P10" s="32">
        <f t="shared" si="4"/>
        <v>2</v>
      </c>
      <c r="Q10" s="22">
        <f t="shared" si="5"/>
        <v>100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</row>
    <row r="11" spans="1:54" x14ac:dyDescent="0.25">
      <c r="A11" s="22"/>
      <c r="B11" s="22"/>
      <c r="C11" s="22"/>
      <c r="D11" s="22">
        <v>4</v>
      </c>
      <c r="E11" s="22">
        <v>45</v>
      </c>
      <c r="F11" s="22" t="s">
        <v>58</v>
      </c>
      <c r="G11" s="22" t="s">
        <v>53</v>
      </c>
      <c r="H11" s="53" t="s">
        <v>62</v>
      </c>
      <c r="I11" s="22" t="s">
        <v>61</v>
      </c>
      <c r="J11" s="22">
        <v>5</v>
      </c>
      <c r="K11" s="22">
        <v>3.7</v>
      </c>
      <c r="L11" s="22">
        <f t="shared" si="0"/>
        <v>1.2999999999999998</v>
      </c>
      <c r="M11" s="23">
        <f t="shared" si="1"/>
        <v>58.499999999999993</v>
      </c>
      <c r="N11" s="22">
        <v>4</v>
      </c>
      <c r="O11" s="22">
        <v>2</v>
      </c>
      <c r="P11" s="32">
        <f t="shared" si="4"/>
        <v>2</v>
      </c>
      <c r="Q11" s="22">
        <f t="shared" si="5"/>
        <v>90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</row>
    <row r="12" spans="1:54" x14ac:dyDescent="0.25">
      <c r="A12" s="22"/>
      <c r="B12" s="22"/>
      <c r="C12" s="22"/>
      <c r="D12" s="22">
        <v>5</v>
      </c>
      <c r="E12" s="22">
        <v>40</v>
      </c>
      <c r="F12" s="22" t="s">
        <v>58</v>
      </c>
      <c r="G12" s="22" t="s">
        <v>54</v>
      </c>
      <c r="H12" s="53" t="s">
        <v>62</v>
      </c>
      <c r="I12" s="22" t="s">
        <v>61</v>
      </c>
      <c r="J12" s="22">
        <v>4.3</v>
      </c>
      <c r="K12" s="22">
        <v>4</v>
      </c>
      <c r="L12" s="22">
        <f t="shared" si="0"/>
        <v>0.29999999999999982</v>
      </c>
      <c r="M12" s="23">
        <f t="shared" si="1"/>
        <v>11.999999999999993</v>
      </c>
      <c r="N12" s="22">
        <v>3</v>
      </c>
      <c r="O12" s="22">
        <v>1</v>
      </c>
      <c r="P12" s="32">
        <f t="shared" si="4"/>
        <v>2</v>
      </c>
      <c r="Q12" s="22">
        <f t="shared" si="5"/>
        <v>80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</row>
    <row r="13" spans="1:54" s="51" customFormat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24"/>
      <c r="O13" s="24"/>
      <c r="P13" s="33"/>
      <c r="Q13" s="24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</row>
    <row r="14" spans="1:54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31"/>
      <c r="O14" s="31"/>
      <c r="P14" s="32"/>
      <c r="Q14" s="22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</row>
    <row r="15" spans="1:54" ht="105.75" thickBot="1" x14ac:dyDescent="0.3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54" t="s">
        <v>63</v>
      </c>
      <c r="M15" s="16" t="s">
        <v>64</v>
      </c>
      <c r="N15" s="35"/>
      <c r="O15" s="35"/>
      <c r="P15" s="54" t="s">
        <v>65</v>
      </c>
      <c r="Q15" s="16" t="s">
        <v>64</v>
      </c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</row>
    <row r="16" spans="1:54" ht="15" customHeight="1" thickBot="1" x14ac:dyDescent="0.3">
      <c r="A16" s="11"/>
      <c r="B16" s="11"/>
      <c r="C16" s="11"/>
      <c r="D16" s="15" t="s">
        <v>41</v>
      </c>
      <c r="E16" s="12">
        <f>SUM(E3:E14)</f>
        <v>295</v>
      </c>
      <c r="F16" s="27"/>
      <c r="G16" s="27"/>
      <c r="H16" s="27"/>
      <c r="I16" s="27"/>
      <c r="J16" s="27"/>
      <c r="K16" s="27"/>
      <c r="L16" s="13">
        <f>AVERAGE(L4:L12)</f>
        <v>1.2749999999999999</v>
      </c>
      <c r="M16" s="13">
        <f>SUM(M3:M14)</f>
        <v>343.5</v>
      </c>
      <c r="P16" s="13">
        <f>AVERAGE(P4:P12)</f>
        <v>1.25</v>
      </c>
      <c r="Q16" s="36">
        <f>SUM(Q4:Q13)</f>
        <v>405</v>
      </c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</row>
    <row r="17" spans="1:14" x14ac:dyDescent="0.25">
      <c r="A17" s="27"/>
      <c r="B17" s="27"/>
      <c r="C17" s="27"/>
      <c r="D17" s="27"/>
      <c r="F17" s="27"/>
      <c r="G17" s="27"/>
      <c r="H17" s="27"/>
      <c r="I17" s="27"/>
      <c r="J17" s="27"/>
      <c r="K17" s="17"/>
      <c r="L17" s="17"/>
      <c r="M17" s="14"/>
      <c r="N17" s="52"/>
    </row>
    <row r="18" spans="1:14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2"/>
    </row>
    <row r="19" spans="1:14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2"/>
    </row>
    <row r="20" spans="1:14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52"/>
    </row>
    <row r="21" spans="1:14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2"/>
    </row>
    <row r="22" spans="1:14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2"/>
    </row>
    <row r="23" spans="1:14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2"/>
    </row>
    <row r="24" spans="1:14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2"/>
    </row>
    <row r="25" spans="1:14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2"/>
    </row>
    <row r="26" spans="1:14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2"/>
    </row>
    <row r="27" spans="1:14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2"/>
    </row>
    <row r="28" spans="1:14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52"/>
    </row>
    <row r="29" spans="1:14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2"/>
    </row>
    <row r="30" spans="1:14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2"/>
    </row>
    <row r="31" spans="1:14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2"/>
    </row>
    <row r="32" spans="1:14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2"/>
    </row>
    <row r="33" spans="1:14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2"/>
    </row>
    <row r="34" spans="1:14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2"/>
    </row>
    <row r="35" spans="1:14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2"/>
    </row>
    <row r="36" spans="1:14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2"/>
    </row>
    <row r="37" spans="1:14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2"/>
    </row>
    <row r="38" spans="1:14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2"/>
    </row>
    <row r="39" spans="1:14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52"/>
    </row>
    <row r="40" spans="1:14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52"/>
    </row>
    <row r="41" spans="1:14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4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</sheetData>
  <mergeCells count="1">
    <mergeCell ref="K17:L17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ivision xmlns="fb82bcdf-ea63-4554-99e3-e15ccd87b479">3</_x002e_division>
    <_x002e_globalNavigation xmlns="fb82bcdf-ea63-4554-99e3-e15ccd87b479">4</_x002e_globalNavigation>
    <_x002e_program xmlns="fb82bcdf-ea63-4554-99e3-e15ccd87b479" xsi:nil="true"/>
    <_x002e_year xmlns="fb82bcdf-ea63-4554-99e3-e15ccd87b479" xsi:nil="true"/>
    <PublishingExpirationDate xmlns="http://schemas.microsoft.com/sharepoint/v3" xsi:nil="true"/>
    <PublishingStartDate xmlns="http://schemas.microsoft.com/sharepoint/v3" xsi:nil="true"/>
    <bureau xmlns="fb82bcdf-ea63-4554-99e3-e15ccd87b479">LandandWater</bureau>
    <_x002e_purpose xmlns="fb82bcdf-ea63-4554-99e3-e15ccd87b47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18" ma:contentTypeDescription="Create a new document." ma:contentTypeScope="" ma:versionID="042ad494a7ebc74dafe851c0a83659a2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59686f42ef9d50c20542f1593888294d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3:_x002e_division"/>
                <xsd:element ref="ns3:_x002e_globalNavigation"/>
                <xsd:element ref="ns3:_x002e_program" minOccurs="0"/>
                <xsd:element ref="ns3:_x002e_purpose" minOccurs="0"/>
                <xsd:element ref="ns3:_x002e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.Bureau" ma:internalName="bureau">
      <xsd:simpleType>
        <xsd:restriction base="dms:Text">
          <xsd:maxLength value="255"/>
        </xsd:restriction>
      </xsd:simpleType>
    </xsd:element>
    <xsd:element name="_x002e_division" ma:index="14" ma:displayName=".Division" ma:list="{666f73c0-ff85-4897-bedd-c4bfa5c5bae8}" ma:internalName="_x002E_division" ma:showField="Title" ma:web="fb82bcdf-ea63-4554-99e3-e15ccd87b479">
      <xsd:simpleType>
        <xsd:restriction base="dms:Lookup"/>
      </xsd:simpleType>
    </xsd:element>
    <xsd:element name="_x002e_globalNavigation" ma:index="15" ma:displayName=".Global Navigation" ma:list="{cc087b04-f769-438a-abab-25389f9209d1}" ma:internalName="_x002E_globalNavigation" ma:showField="Title" ma:web="fb82bcdf-ea63-4554-99e3-e15ccd87b479">
      <xsd:simpleType>
        <xsd:restriction base="dms:Lookup"/>
      </xsd:simpleType>
    </xsd:element>
    <xsd:element name="_x002e_program" ma:index="16" nillable="true" ma:displayName=".Program" ma:internalName="_x002E_program">
      <xsd:simpleType>
        <xsd:restriction base="dms:Text">
          <xsd:maxLength value="255"/>
        </xsd:restriction>
      </xsd:simpleType>
    </xsd:element>
    <xsd:element name="_x002e_purpose" ma:index="17" nillable="true" ma:displayName=".Purpose" ma:list="{27ad8e90-7efe-4104-98ae-37a81fef7fbc}" ma:internalName="_x002E_purpose" ma:showField="Title" ma:web="fb82bcdf-ea63-4554-99e3-e15ccd87b479">
      <xsd:simpleType>
        <xsd:restriction base="dms:Lookup"/>
      </xsd:simpleType>
    </xsd:element>
    <xsd:element name="_x002e_year" ma:index="18" nillable="true" ma:displayName=".Year" ma:decimals="0" ma:internalName="_x002E_year" ma:percentage="FALSE">
      <xsd:simpleType>
        <xsd:restriction base="dms:Number">
          <xsd:maxInclusive value="2050"/>
          <xsd:minInclusive value="1992"/>
        </xsd:restriction>
      </xsd:simpleType>
    </xsd:element>
    <xsd:element name="SharedWithUsers" ma:index="2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40A70A-5DA1-4852-972D-D8C67E074B9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AB7305F-5016-4674-9BF8-88383858F6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0878DB-F7D4-432B-AD31-AE8F5822B380}">
  <ds:schemaRefs>
    <ds:schemaRef ds:uri="http://schemas.microsoft.com/office/2006/documentManagement/types"/>
    <ds:schemaRef ds:uri="http://schemas.microsoft.com/office/infopath/2007/PartnerControls"/>
    <ds:schemaRef ds:uri="fb82bcdf-ea63-4554-99e3-e15ccd87b479"/>
    <ds:schemaRef ds:uri="10f2cb44-b37d-4693-a5c3-140ab663d372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7A6C09A-E451-4693-A697-A87BBA4EF7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No-till detailed</vt:lpstr>
      <vt:lpstr>Cover crop detailed</vt:lpstr>
      <vt:lpstr>Other practice detailed</vt:lpstr>
    </vt:vector>
  </TitlesOfParts>
  <Company>WI DATCP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Rushmann, Rachel E</dc:creator>
  <cp:lastModifiedBy>Christel, Dana M</cp:lastModifiedBy>
  <dcterms:created xsi:type="dcterms:W3CDTF">2017-01-23T17:42:56Z</dcterms:created>
  <dcterms:modified xsi:type="dcterms:W3CDTF">2020-06-26T16:05:52Z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