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datcp\datcp\DivisionData\darm\ac\ACT 369\ARCHIEVE_EQ_ACCP_Cases_DoNotUseForms\"/>
    </mc:Choice>
  </mc:AlternateContent>
  <xr:revisionPtr revIDLastSave="0" documentId="8_{A0813D01-D817-4BD3-9BD5-36056773FB99}" xr6:coauthVersionLast="47" xr6:coauthVersionMax="47" xr10:uidLastSave="{00000000-0000-0000-0000-000000000000}"/>
  <workbookProtection workbookPassword="DA2B" lockStructure="1"/>
  <bookViews>
    <workbookView xWindow="28680" yWindow="660" windowWidth="19440" windowHeight="14880" xr2:uid="{00000000-000D-0000-FFFF-FFFF00000000}"/>
  </bookViews>
  <sheets>
    <sheet name="Calculation Spreadsheet (v9-05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F21" i="1"/>
  <c r="H21" i="1" s="1"/>
  <c r="F13" i="1"/>
  <c r="E13" i="1"/>
  <c r="F12" i="1"/>
  <c r="E12" i="1"/>
  <c r="F10" i="1"/>
  <c r="H10" i="1" s="1"/>
  <c r="E10" i="1"/>
  <c r="F11" i="1"/>
  <c r="E11" i="1"/>
  <c r="F22" i="1"/>
  <c r="E22" i="1"/>
  <c r="F23" i="1"/>
  <c r="E23" i="1"/>
  <c r="F24" i="1"/>
  <c r="H24" i="1" s="1"/>
  <c r="E24" i="1"/>
  <c r="F25" i="1"/>
  <c r="E25" i="1"/>
  <c r="F26" i="1"/>
  <c r="H26" i="1" s="1"/>
  <c r="E26" i="1"/>
  <c r="F27" i="1"/>
  <c r="E27" i="1"/>
  <c r="F28" i="1"/>
  <c r="H28" i="1" s="1"/>
  <c r="E28" i="1"/>
  <c r="F29" i="1"/>
  <c r="E29" i="1"/>
  <c r="E14" i="1"/>
  <c r="F14" i="1"/>
  <c r="E15" i="1"/>
  <c r="F15" i="1"/>
  <c r="E16" i="1"/>
  <c r="F16" i="1"/>
  <c r="H16" i="1" s="1"/>
  <c r="E17" i="1"/>
  <c r="F17" i="1"/>
  <c r="H17" i="1" s="1"/>
  <c r="E18" i="1"/>
  <c r="F18" i="1"/>
  <c r="E19" i="1"/>
  <c r="F19" i="1"/>
  <c r="E20" i="1"/>
  <c r="F20" i="1"/>
  <c r="G21" i="1"/>
  <c r="I21" i="1" s="1"/>
  <c r="G13" i="1"/>
  <c r="G12" i="1"/>
  <c r="G10" i="1"/>
  <c r="I10" i="1" s="1"/>
  <c r="G11" i="1"/>
  <c r="G22" i="1"/>
  <c r="G23" i="1"/>
  <c r="G24" i="1"/>
  <c r="G25" i="1"/>
  <c r="I25" i="1" s="1"/>
  <c r="G26" i="1"/>
  <c r="I26" i="1" s="1"/>
  <c r="G27" i="1"/>
  <c r="G28" i="1"/>
  <c r="G29" i="1"/>
  <c r="G14" i="1"/>
  <c r="G15" i="1"/>
  <c r="G16" i="1"/>
  <c r="I16" i="1" s="1"/>
  <c r="G17" i="1"/>
  <c r="G18" i="1"/>
  <c r="G19" i="1"/>
  <c r="I19" i="1"/>
  <c r="G20" i="1"/>
  <c r="I20" i="1" s="1"/>
  <c r="H29" i="1" l="1"/>
  <c r="I13" i="1"/>
  <c r="I14" i="1"/>
  <c r="I12" i="1"/>
  <c r="H11" i="1"/>
  <c r="H20" i="1"/>
  <c r="I15" i="1"/>
  <c r="H25" i="1"/>
  <c r="I23" i="1"/>
  <c r="I17" i="1"/>
  <c r="I27" i="1"/>
  <c r="F30" i="1"/>
  <c r="H12" i="1"/>
  <c r="H19" i="1"/>
  <c r="H14" i="1"/>
  <c r="I29" i="1"/>
  <c r="I28" i="1"/>
  <c r="H13" i="1"/>
  <c r="I24" i="1"/>
  <c r="I22" i="1"/>
  <c r="I11" i="1"/>
  <c r="H18" i="1"/>
  <c r="H23" i="1"/>
  <c r="I18" i="1"/>
  <c r="H27" i="1"/>
  <c r="H15" i="1"/>
  <c r="H22" i="1"/>
  <c r="G30" i="1"/>
  <c r="I30" i="1" l="1"/>
  <c r="H30" i="1"/>
  <c r="I32" i="1" l="1"/>
  <c r="J10" i="1" s="1"/>
  <c r="J14" i="1" l="1"/>
  <c r="J13" i="1"/>
  <c r="J24" i="1"/>
  <c r="J25" i="1"/>
  <c r="J16" i="1"/>
  <c r="J29" i="1"/>
  <c r="J23" i="1"/>
  <c r="J27" i="1"/>
  <c r="J26" i="1"/>
  <c r="J20" i="1"/>
  <c r="J17" i="1"/>
  <c r="J12" i="1"/>
  <c r="J28" i="1"/>
  <c r="J19" i="1"/>
  <c r="J21" i="1"/>
  <c r="J18" i="1"/>
  <c r="J22" i="1"/>
  <c r="J11" i="1"/>
  <c r="I34" i="1"/>
  <c r="J15" i="1"/>
</calcChain>
</file>

<file path=xl/sharedStrings.xml><?xml version="1.0" encoding="utf-8"?>
<sst xmlns="http://schemas.openxmlformats.org/spreadsheetml/2006/main" count="56" uniqueCount="48">
  <si>
    <t>STOCKPILE NUMBER</t>
  </si>
  <si>
    <t>RP Name:</t>
  </si>
  <si>
    <t>Factor of Safety</t>
  </si>
  <si>
    <t>Discharge Site Location:</t>
  </si>
  <si>
    <r>
      <t>Volume of Soil (yds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</si>
  <si>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Case Number:</t>
  </si>
  <si>
    <r>
      <t>Soil Density (lb/ft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</si>
  <si>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Soil Lot/Stockpile:</t>
  </si>
  <si>
    <t>Application Site Crop:</t>
  </si>
  <si>
    <t>INPUT COLUMNS</t>
  </si>
  <si>
    <t>OUTPUT COLUMNS</t>
  </si>
  <si>
    <t>Active Ingredient</t>
  </si>
  <si>
    <t>A.I. Type</t>
  </si>
  <si>
    <t>A.I. Conc.</t>
  </si>
  <si>
    <t>Label</t>
  </si>
  <si>
    <t>A.I. Spreading</t>
  </si>
  <si>
    <t>Mass</t>
  </si>
  <si>
    <t>Fertilizer</t>
  </si>
  <si>
    <t>Pesticide</t>
  </si>
  <si>
    <t>A.I.</t>
  </si>
  <si>
    <t>Name</t>
  </si>
  <si>
    <t>(F or P)</t>
  </si>
  <si>
    <t>(ppm)</t>
  </si>
  <si>
    <t>Rate</t>
  </si>
  <si>
    <t>Fert. A.I.</t>
  </si>
  <si>
    <t>Pest. A.I.</t>
  </si>
  <si>
    <t>Acres</t>
  </si>
  <si>
    <t>Credit</t>
  </si>
  <si>
    <t>(lb/acre)</t>
  </si>
  <si>
    <t>(lb)</t>
  </si>
  <si>
    <t>Required</t>
  </si>
  <si>
    <t>Atrazine</t>
  </si>
  <si>
    <t>P</t>
  </si>
  <si>
    <t>Nitrogen</t>
  </si>
  <si>
    <t>F</t>
  </si>
  <si>
    <t>Signature of Certified Applicator (if applicable):</t>
  </si>
  <si>
    <t>Totals:</t>
  </si>
  <si>
    <t>Certified Applicator Number:</t>
  </si>
  <si>
    <t>Total Acres Required:</t>
  </si>
  <si>
    <t>Information in the shaded boxes must be filled out by applicant.</t>
  </si>
  <si>
    <r>
      <t>Soil Landspreading Rate (yds</t>
    </r>
    <r>
      <rPr>
        <b/>
        <vertAlign val="superscript"/>
        <sz val="13"/>
        <rFont val="Arial"/>
        <family val="2"/>
      </rPr>
      <t>3</t>
    </r>
    <r>
      <rPr>
        <b/>
        <sz val="13"/>
        <rFont val="Arial"/>
        <family val="2"/>
      </rPr>
      <t>/acre):</t>
    </r>
  </si>
  <si>
    <t>I certify that I completed and reviewed all of the information included on this form and it is true and correct to the best of my knowledge.</t>
  </si>
  <si>
    <t>Name (print or type)</t>
  </si>
  <si>
    <t>Signature</t>
  </si>
  <si>
    <t>Date</t>
  </si>
  <si>
    <t>Alachlor</t>
  </si>
  <si>
    <t>Metolachlor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</si>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</sst>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17" x14ac:knownFonts="1"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Times New Roman"/>
      <family val="1"/>
    </font>
    <font>
      <i/>
      <sz val="8"/>
      <name val="Times New Roman"/>
      <family val="1"/>
    </font>
    <font>
      <sz val="11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22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right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quotePrefix="1" applyAlignment="1" applyProtection="1">
      <alignment horizontal="left"/>
      <protection hidden="1"/>
    </xf>
    <xf numFmtId="164" fontId="0" fillId="0" borderId="0" xfId="0" applyNumberFormat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quotePrefix="1" applyBorder="1" applyAlignment="1" applyProtection="1">
      <alignment horizontal="center"/>
      <protection hidden="1"/>
    </xf>
    <xf numFmtId="0" fontId="0" fillId="0" borderId="2" xfId="0" quotePrefix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Protection="1">
      <protection locked="0"/>
    </xf>
    <xf numFmtId="166" fontId="0" fillId="0" borderId="1" xfId="0" applyNumberFormat="1" applyBorder="1" applyProtection="1">
      <protection hidden="1"/>
    </xf>
    <xf numFmtId="166" fontId="0" fillId="0" borderId="2" xfId="0" applyNumberFormat="1" applyBorder="1" applyProtection="1">
      <protection hidden="1"/>
    </xf>
    <xf numFmtId="164" fontId="0" fillId="0" borderId="1" xfId="0" applyNumberFormat="1" applyBorder="1" applyProtection="1">
      <protection hidden="1"/>
    </xf>
    <xf numFmtId="164" fontId="0" fillId="0" borderId="2" xfId="0" applyNumberFormat="1" applyBorder="1" applyProtection="1">
      <protection hidden="1"/>
    </xf>
    <xf numFmtId="0" fontId="0" fillId="0" borderId="0" xfId="0" quotePrefix="1" applyAlignment="1" applyProtection="1">
      <alignment horizontal="right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Alignment="1" applyProtection="1">
      <alignment horizontal="right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0" fontId="6" fillId="2" borderId="6" xfId="0" quotePrefix="1" applyFont="1" applyFill="1" applyBorder="1" applyAlignment="1" applyProtection="1">
      <alignment horizontal="right"/>
      <protection hidden="1"/>
    </xf>
    <xf numFmtId="164" fontId="6" fillId="2" borderId="6" xfId="0" applyNumberFormat="1" applyFont="1" applyFill="1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10" fillId="2" borderId="9" xfId="0" applyFont="1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left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64" fontId="0" fillId="0" borderId="15" xfId="0" quotePrefix="1" applyNumberFormat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left"/>
      <protection locked="0"/>
    </xf>
    <xf numFmtId="2" fontId="0" fillId="0" borderId="13" xfId="0" applyNumberFormat="1" applyBorder="1" applyAlignment="1" applyProtection="1">
      <alignment horizontal="right"/>
      <protection hidden="1"/>
    </xf>
    <xf numFmtId="0" fontId="5" fillId="2" borderId="14" xfId="0" applyFont="1" applyFill="1" applyBorder="1" applyAlignment="1" applyProtection="1">
      <alignment horizontal="left"/>
      <protection locked="0"/>
    </xf>
    <xf numFmtId="2" fontId="0" fillId="0" borderId="15" xfId="0" applyNumberFormat="1" applyBorder="1" applyAlignment="1" applyProtection="1">
      <alignment horizontal="right"/>
      <protection hidden="1"/>
    </xf>
    <xf numFmtId="0" fontId="0" fillId="2" borderId="16" xfId="0" applyFill="1" applyBorder="1" applyAlignment="1" applyProtection="1">
      <alignment horizontal="left"/>
      <protection hidden="1"/>
    </xf>
    <xf numFmtId="4" fontId="3" fillId="0" borderId="13" xfId="0" applyNumberFormat="1" applyFont="1" applyBorder="1" applyAlignment="1" applyProtection="1">
      <alignment horizontal="right"/>
      <protection hidden="1"/>
    </xf>
    <xf numFmtId="164" fontId="3" fillId="0" borderId="12" xfId="0" applyNumberFormat="1" applyFont="1" applyBorder="1" applyAlignment="1" applyProtection="1">
      <alignment horizontal="right"/>
      <protection hidden="1"/>
    </xf>
    <xf numFmtId="0" fontId="0" fillId="2" borderId="14" xfId="0" applyFill="1" applyBorder="1" applyAlignment="1" applyProtection="1">
      <alignment horizontal="left"/>
      <protection hidden="1"/>
    </xf>
    <xf numFmtId="0" fontId="7" fillId="0" borderId="0" xfId="0" quotePrefix="1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166" fontId="6" fillId="0" borderId="0" xfId="0" applyNumberFormat="1" applyFont="1" applyProtection="1">
      <protection hidden="1"/>
    </xf>
    <xf numFmtId="164" fontId="3" fillId="2" borderId="17" xfId="0" applyNumberFormat="1" applyFont="1" applyFill="1" applyBorder="1" applyAlignment="1" applyProtection="1">
      <alignment horizontal="right"/>
      <protection hidden="1"/>
    </xf>
    <xf numFmtId="0" fontId="0" fillId="2" borderId="18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2" borderId="20" xfId="0" applyFill="1" applyBorder="1"/>
    <xf numFmtId="0" fontId="0" fillId="2" borderId="20" xfId="0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0" fillId="2" borderId="0" xfId="0" applyFill="1" applyAlignment="1" applyProtection="1">
      <alignment horizontal="center"/>
      <protection locked="0" hidden="1"/>
    </xf>
    <xf numFmtId="0" fontId="0" fillId="2" borderId="22" xfId="0" applyFill="1" applyBorder="1" applyProtection="1">
      <protection locked="0" hidden="1"/>
    </xf>
    <xf numFmtId="0" fontId="0" fillId="2" borderId="5" xfId="0" applyFill="1" applyBorder="1" applyAlignment="1" applyProtection="1">
      <alignment horizontal="center"/>
      <protection locked="0" hidden="1"/>
    </xf>
    <xf numFmtId="0" fontId="0" fillId="2" borderId="23" xfId="0" applyFill="1" applyBorder="1" applyProtection="1">
      <protection locked="0" hidden="1"/>
    </xf>
    <xf numFmtId="0" fontId="12" fillId="2" borderId="9" xfId="0" applyFont="1" applyFill="1" applyBorder="1" applyProtection="1">
      <protection locked="0" hidden="1"/>
    </xf>
    <xf numFmtId="0" fontId="12" fillId="2" borderId="24" xfId="0" applyFont="1" applyFill="1" applyBorder="1" applyProtection="1">
      <protection locked="0" hidden="1"/>
    </xf>
    <xf numFmtId="0" fontId="12" fillId="2" borderId="0" xfId="0" applyFont="1" applyFill="1" applyProtection="1">
      <protection locked="0" hidden="1"/>
    </xf>
    <xf numFmtId="0" fontId="12" fillId="2" borderId="12" xfId="0" applyFont="1" applyFill="1" applyBorder="1" applyProtection="1">
      <protection locked="0" hidden="1"/>
    </xf>
    <xf numFmtId="0" fontId="5" fillId="2" borderId="0" xfId="0" applyFont="1" applyFill="1" applyAlignment="1" applyProtection="1">
      <alignment horizontal="right"/>
      <protection locked="0" hidden="1"/>
    </xf>
    <xf numFmtId="0" fontId="12" fillId="2" borderId="5" xfId="0" applyFont="1" applyFill="1" applyBorder="1" applyProtection="1">
      <protection locked="0" hidden="1"/>
    </xf>
    <xf numFmtId="0" fontId="12" fillId="2" borderId="25" xfId="0" applyFont="1" applyFill="1" applyBorder="1" applyProtection="1">
      <protection locked="0" hidden="1"/>
    </xf>
    <xf numFmtId="0" fontId="0" fillId="2" borderId="11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164" fontId="3" fillId="2" borderId="0" xfId="0" applyNumberFormat="1" applyFont="1" applyFill="1" applyAlignment="1" applyProtection="1">
      <alignment horizontal="right"/>
      <protection locked="0" hidden="1"/>
    </xf>
    <xf numFmtId="164" fontId="3" fillId="2" borderId="12" xfId="0" applyNumberFormat="1" applyFont="1" applyFill="1" applyBorder="1" applyAlignment="1" applyProtection="1">
      <alignment horizontal="right"/>
      <protection locked="0" hidden="1"/>
    </xf>
    <xf numFmtId="0" fontId="4" fillId="2" borderId="11" xfId="0" applyFont="1" applyFill="1" applyBorder="1" applyProtection="1">
      <protection locked="0" hidden="1"/>
    </xf>
    <xf numFmtId="0" fontId="4" fillId="2" borderId="0" xfId="0" applyFont="1" applyFill="1" applyProtection="1">
      <protection locked="0" hidden="1"/>
    </xf>
    <xf numFmtId="0" fontId="13" fillId="0" borderId="0" xfId="0" applyFont="1" applyAlignment="1" applyProtection="1">
      <alignment horizontal="right"/>
      <protection hidden="1"/>
    </xf>
    <xf numFmtId="0" fontId="1" fillId="2" borderId="11" xfId="0" applyFont="1" applyFill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0" xfId="0" quotePrefix="1" applyFont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2" fillId="2" borderId="0" xfId="0" quotePrefix="1" applyFont="1" applyFill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showGridLines="0" tabSelected="1" zoomScale="69" workbookViewId="0">
      <selection activeCell="J13" sqref="J13"/>
    </sheetView>
  </sheetViews>
  <sheetFormatPr defaultColWidth="11.42578125" defaultRowHeight="12.75" x14ac:dyDescent="0.2"/>
  <cols>
    <col min="1" max="1" width="18" style="1" customWidth="1"/>
    <col min="2" max="4" width="11" style="1" customWidth="1"/>
    <col min="5" max="10" width="12" style="1" customWidth="1"/>
    <col min="11" max="11" width="8.28515625" style="1" customWidth="1"/>
    <col min="12" max="12" width="14.28515625" style="1" hidden="1" customWidth="1"/>
    <col min="13" max="13" width="9.5703125" style="1" hidden="1" customWidth="1"/>
    <col min="14" max="16384" width="11.42578125" style="1"/>
  </cols>
  <sheetData>
    <row r="1" spans="1:15" ht="13.5" thickTop="1" x14ac:dyDescent="0.2">
      <c r="A1" s="35"/>
      <c r="B1" s="36">
        <v>1</v>
      </c>
      <c r="C1" s="37" t="s">
        <v>0</v>
      </c>
      <c r="D1" s="38"/>
      <c r="E1" s="39"/>
      <c r="F1" s="40" t="s">
        <v>1</v>
      </c>
      <c r="G1" s="71"/>
      <c r="H1" s="71"/>
      <c r="I1" s="71"/>
      <c r="J1" s="72"/>
    </row>
    <row r="2" spans="1:15" ht="14.25" x14ac:dyDescent="0.2">
      <c r="A2" s="41"/>
      <c r="B2" s="42">
        <v>2</v>
      </c>
      <c r="C2" s="1" t="s">
        <v>2</v>
      </c>
      <c r="E2" s="26"/>
      <c r="F2" s="7" t="s">
        <v>3</v>
      </c>
      <c r="G2" s="73"/>
      <c r="H2" s="73"/>
      <c r="I2" s="73"/>
      <c r="J2" s="74"/>
    </row>
    <row r="3" spans="1:15" ht="14.25" x14ac:dyDescent="0.2">
      <c r="A3" s="41"/>
      <c r="B3" s="42">
        <v>400</v>
      </c>
      <c r="C3" s="8" t="s">
        <v>4</v>
      </c>
      <c r="D3" s="8"/>
      <c r="E3" s="26"/>
      <c r="F3" s="7" t="s">
        <v>5</v>
      </c>
      <c r="G3" s="75"/>
      <c r="H3" s="73"/>
      <c r="I3" s="73"/>
      <c r="J3" s="74"/>
    </row>
    <row r="4" spans="1:15" ht="14.25" x14ac:dyDescent="0.2">
      <c r="A4" s="41"/>
      <c r="B4" s="42">
        <v>100</v>
      </c>
      <c r="C4" s="8" t="s">
        <v>6</v>
      </c>
      <c r="D4" s="8"/>
      <c r="E4" s="26"/>
      <c r="F4" s="7" t="s">
        <v>7</v>
      </c>
      <c r="G4" s="73"/>
      <c r="H4" s="75"/>
      <c r="I4" s="73"/>
      <c r="J4" s="74"/>
    </row>
    <row r="5" spans="1:15" ht="13.5" thickBot="1" x14ac:dyDescent="0.25">
      <c r="A5" s="86"/>
      <c r="B5" s="84"/>
      <c r="C5" s="87"/>
      <c r="D5" s="87"/>
      <c r="E5" s="27"/>
      <c r="F5" s="28" t="s">
        <v>8</v>
      </c>
      <c r="G5" s="76"/>
      <c r="H5" s="76"/>
      <c r="I5" s="76"/>
      <c r="J5" s="77"/>
    </row>
    <row r="6" spans="1:15" ht="15" x14ac:dyDescent="0.25">
      <c r="A6" s="43" t="s">
        <v>9</v>
      </c>
      <c r="B6" s="44"/>
      <c r="C6" s="44"/>
      <c r="D6" s="44"/>
      <c r="E6" s="45" t="s">
        <v>10</v>
      </c>
      <c r="F6" s="44"/>
      <c r="G6" s="44"/>
      <c r="H6" s="44"/>
      <c r="I6" s="44"/>
      <c r="J6" s="46"/>
      <c r="K6" s="2"/>
      <c r="M6" s="2"/>
      <c r="N6" s="2"/>
      <c r="O6" s="2"/>
    </row>
    <row r="7" spans="1:15" x14ac:dyDescent="0.2">
      <c r="A7" s="41" t="s">
        <v>11</v>
      </c>
      <c r="B7" s="10" t="s">
        <v>12</v>
      </c>
      <c r="C7" s="11" t="s">
        <v>13</v>
      </c>
      <c r="D7" s="10" t="s">
        <v>14</v>
      </c>
      <c r="E7" s="10" t="s">
        <v>15</v>
      </c>
      <c r="F7" s="10" t="s">
        <v>16</v>
      </c>
      <c r="G7" s="10" t="s">
        <v>16</v>
      </c>
      <c r="H7" s="10" t="s">
        <v>17</v>
      </c>
      <c r="I7" s="10" t="s">
        <v>18</v>
      </c>
      <c r="J7" s="47" t="s">
        <v>19</v>
      </c>
      <c r="K7" s="2"/>
      <c r="L7" s="3"/>
      <c r="M7" s="2"/>
      <c r="N7" s="2"/>
      <c r="O7" s="2"/>
    </row>
    <row r="8" spans="1:15" x14ac:dyDescent="0.2">
      <c r="A8" s="41" t="s">
        <v>20</v>
      </c>
      <c r="B8" s="10" t="s">
        <v>21</v>
      </c>
      <c r="C8" s="10" t="s">
        <v>22</v>
      </c>
      <c r="D8" s="10" t="s">
        <v>23</v>
      </c>
      <c r="E8" s="10" t="s">
        <v>23</v>
      </c>
      <c r="F8" s="11" t="s">
        <v>24</v>
      </c>
      <c r="G8" s="11" t="s">
        <v>25</v>
      </c>
      <c r="H8" s="10" t="s">
        <v>26</v>
      </c>
      <c r="I8" s="10" t="s">
        <v>26</v>
      </c>
      <c r="J8" s="47" t="s">
        <v>27</v>
      </c>
    </row>
    <row r="9" spans="1:15" ht="13.5" thickBot="1" x14ac:dyDescent="0.25">
      <c r="A9" s="48"/>
      <c r="B9" s="12"/>
      <c r="C9" s="12"/>
      <c r="D9" s="12" t="s">
        <v>28</v>
      </c>
      <c r="E9" s="12" t="s">
        <v>28</v>
      </c>
      <c r="F9" s="12" t="s">
        <v>29</v>
      </c>
      <c r="G9" s="12" t="s">
        <v>29</v>
      </c>
      <c r="H9" s="13" t="s">
        <v>30</v>
      </c>
      <c r="I9" s="13" t="s">
        <v>30</v>
      </c>
      <c r="J9" s="49" t="s">
        <v>28</v>
      </c>
      <c r="K9" s="4"/>
      <c r="L9" s="5"/>
      <c r="M9" s="5"/>
      <c r="N9" s="6"/>
      <c r="O9" s="6"/>
    </row>
    <row r="10" spans="1:15" ht="14.25" x14ac:dyDescent="0.2">
      <c r="A10" s="50" t="s">
        <v>31</v>
      </c>
      <c r="B10" s="15" t="s">
        <v>32</v>
      </c>
      <c r="C10" s="16">
        <v>20</v>
      </c>
      <c r="D10" s="17">
        <v>0.75</v>
      </c>
      <c r="E10" s="23">
        <f>IF(AND(D10&lt;&gt;"",$B$2&lt;&gt;""),D10/$B$2,"")</f>
        <v>0.375</v>
      </c>
      <c r="F10" s="21" t="str">
        <f>IF(AND($A10&lt;&gt;"",$C10&lt;&gt;"",$B$3&lt;&gt;"",$B$4&lt;&gt;"",OR($B10="F",$B10="f")),$B$3*27*$B$4*$C10/1000000,"")</f>
        <v/>
      </c>
      <c r="G10" s="21">
        <f>IF(AND($A10&lt;&gt;"",$C10&lt;&gt;"",$B$3&lt;&gt;"",$B$4&lt;&gt;"",OR($B10="P",$B10="p")),$B$3*27*$B$4*$C10/1000000,"")</f>
        <v>21.6</v>
      </c>
      <c r="H10" s="21" t="str">
        <f t="shared" ref="H10:I29" si="0">IF(AND(ISNUMBER(F10),ISNUMBER($E10)),F10/$E10,"")</f>
        <v/>
      </c>
      <c r="I10" s="21">
        <f t="shared" si="0"/>
        <v>57.6</v>
      </c>
      <c r="J10" s="51">
        <f>IF(AND(ISNUMBER(E10),ISNUMBER(H10),ISNUMBER($I$32)),H10/$I$32*E10,IF(AND(ISNUMBER(E10),ISNUMBER(I10),ISNUMBER($I$32)),I10/$I$32*E10,""))</f>
        <v>0.26341463414634148</v>
      </c>
      <c r="K10" s="4"/>
      <c r="L10" s="5"/>
      <c r="M10" s="5"/>
      <c r="N10" s="6"/>
      <c r="O10" s="6"/>
    </row>
    <row r="11" spans="1:15" ht="14.25" x14ac:dyDescent="0.2">
      <c r="A11" s="50" t="s">
        <v>33</v>
      </c>
      <c r="B11" s="15" t="s">
        <v>34</v>
      </c>
      <c r="C11" s="16">
        <v>3500</v>
      </c>
      <c r="D11" s="17">
        <v>125</v>
      </c>
      <c r="E11" s="23">
        <f t="shared" ref="E11:E29" si="1">IF(AND(D11&lt;&gt;"",$B$2&lt;&gt;""),D11/$B$2,"")</f>
        <v>62.5</v>
      </c>
      <c r="F11" s="21">
        <f t="shared" ref="F11:F29" si="2">IF(AND($A11&lt;&gt;"",$C11&lt;&gt;"",$B$3&lt;&gt;"",$B$4&lt;&gt;"",OR($B11="F",$B11="f")),$B$3*27*$B$4*$C11/1000000,"")</f>
        <v>3780</v>
      </c>
      <c r="G11" s="21" t="str">
        <f t="shared" ref="G11:G29" si="3">IF(AND($A11&lt;&gt;"",$C11&lt;&gt;"",$B$3&lt;&gt;"",$B$4&lt;&gt;"",OR($B11="P",$B11="p")),$B$3*27*$B$4*$C11/1000000,"")</f>
        <v/>
      </c>
      <c r="H11" s="21">
        <f t="shared" si="0"/>
        <v>60.48</v>
      </c>
      <c r="I11" s="21" t="str">
        <f t="shared" si="0"/>
        <v/>
      </c>
      <c r="J11" s="51">
        <f t="shared" ref="J11:J29" si="4">IF(AND(ISNUMBER(E11),ISNUMBER(H11),ISNUMBER($I$32)),H11/$I$32*E11,IF(AND(ISNUMBER(E11),ISNUMBER(I11),ISNUMBER($I$32)),I11/$I$32*E11,""))</f>
        <v>46.097560975609753</v>
      </c>
      <c r="K11" s="4"/>
      <c r="L11" s="5"/>
      <c r="M11" s="5"/>
      <c r="N11" s="6"/>
      <c r="O11" s="6"/>
    </row>
    <row r="12" spans="1:15" ht="14.25" x14ac:dyDescent="0.2">
      <c r="A12" s="50" t="s">
        <v>45</v>
      </c>
      <c r="B12" s="15" t="s">
        <v>47</v>
      </c>
      <c r="C12" s="16">
        <v>15</v>
      </c>
      <c r="D12" s="17">
        <v>2.5</v>
      </c>
      <c r="E12" s="23">
        <f t="shared" si="1"/>
        <v>1.25</v>
      </c>
      <c r="F12" s="21" t="str">
        <f t="shared" si="2"/>
        <v/>
      </c>
      <c r="G12" s="21">
        <f t="shared" si="3"/>
        <v>16.2</v>
      </c>
      <c r="H12" s="21" t="str">
        <f t="shared" si="0"/>
        <v/>
      </c>
      <c r="I12" s="21">
        <f t="shared" si="0"/>
        <v>12.959999999999999</v>
      </c>
      <c r="J12" s="51">
        <f t="shared" si="4"/>
        <v>0.19756097560975611</v>
      </c>
      <c r="K12" s="4"/>
      <c r="L12" s="5"/>
      <c r="M12" s="5"/>
      <c r="N12" s="6"/>
      <c r="O12" s="6"/>
    </row>
    <row r="13" spans="1:15" ht="14.25" x14ac:dyDescent="0.2">
      <c r="A13" s="50" t="s">
        <v>46</v>
      </c>
      <c r="B13" s="15" t="s">
        <v>47</v>
      </c>
      <c r="C13" s="16">
        <v>10</v>
      </c>
      <c r="D13" s="17">
        <v>2</v>
      </c>
      <c r="E13" s="23">
        <f t="shared" si="1"/>
        <v>1</v>
      </c>
      <c r="F13" s="21" t="str">
        <f t="shared" si="2"/>
        <v/>
      </c>
      <c r="G13" s="21">
        <f t="shared" si="3"/>
        <v>10.8</v>
      </c>
      <c r="H13" s="21" t="str">
        <f t="shared" si="0"/>
        <v/>
      </c>
      <c r="I13" s="21">
        <f t="shared" si="0"/>
        <v>10.8</v>
      </c>
      <c r="J13" s="51">
        <f t="shared" si="4"/>
        <v>0.13170731707317074</v>
      </c>
      <c r="K13" s="4"/>
      <c r="L13" s="5"/>
      <c r="M13" s="5"/>
      <c r="N13" s="6"/>
      <c r="O13" s="6"/>
    </row>
    <row r="14" spans="1:15" ht="14.25" x14ac:dyDescent="0.2">
      <c r="A14" s="50"/>
      <c r="B14" s="15"/>
      <c r="C14" s="16"/>
      <c r="D14" s="17"/>
      <c r="E14" s="23" t="str">
        <f t="shared" si="1"/>
        <v/>
      </c>
      <c r="F14" s="21" t="str">
        <f t="shared" si="2"/>
        <v/>
      </c>
      <c r="G14" s="21" t="str">
        <f t="shared" si="3"/>
        <v/>
      </c>
      <c r="H14" s="21" t="str">
        <f t="shared" ref="H14:H20" si="5">IF(AND(ISNUMBER(F14),ISNUMBER($E14)),F14/$E14,"")</f>
        <v/>
      </c>
      <c r="I14" s="21" t="str">
        <f t="shared" ref="I14:I20" si="6">IF(AND(ISNUMBER(G14),ISNUMBER($E14)),G14/$E14,"")</f>
        <v/>
      </c>
      <c r="J14" s="51" t="str">
        <f t="shared" ref="J14:J20" si="7">IF(AND(ISNUMBER(E14),ISNUMBER(H14),ISNUMBER($I$32)),H14/$I$32*E14,IF(AND(ISNUMBER(E14),ISNUMBER(I14),ISNUMBER($I$32)),I14/$I$32*E14,""))</f>
        <v/>
      </c>
      <c r="K14" s="4"/>
      <c r="L14" s="5"/>
      <c r="M14" s="5"/>
      <c r="N14" s="6"/>
      <c r="O14" s="6"/>
    </row>
    <row r="15" spans="1:15" ht="14.25" x14ac:dyDescent="0.2">
      <c r="A15" s="50"/>
      <c r="B15" s="15"/>
      <c r="C15" s="16"/>
      <c r="D15" s="17"/>
      <c r="E15" s="23" t="str">
        <f t="shared" si="1"/>
        <v/>
      </c>
      <c r="F15" s="21" t="str">
        <f t="shared" si="2"/>
        <v/>
      </c>
      <c r="G15" s="21" t="str">
        <f t="shared" si="3"/>
        <v/>
      </c>
      <c r="H15" s="21" t="str">
        <f t="shared" si="5"/>
        <v/>
      </c>
      <c r="I15" s="21" t="str">
        <f t="shared" si="6"/>
        <v/>
      </c>
      <c r="J15" s="51" t="str">
        <f t="shared" si="7"/>
        <v/>
      </c>
      <c r="K15" s="4"/>
      <c r="L15" s="5"/>
      <c r="M15" s="5"/>
      <c r="N15" s="6"/>
      <c r="O15" s="6"/>
    </row>
    <row r="16" spans="1:15" ht="14.25" x14ac:dyDescent="0.2">
      <c r="A16" s="50"/>
      <c r="B16" s="15"/>
      <c r="C16" s="16"/>
      <c r="D16" s="17"/>
      <c r="E16" s="23" t="str">
        <f t="shared" si="1"/>
        <v/>
      </c>
      <c r="F16" s="21" t="str">
        <f t="shared" si="2"/>
        <v/>
      </c>
      <c r="G16" s="21" t="str">
        <f t="shared" si="3"/>
        <v/>
      </c>
      <c r="H16" s="21" t="str">
        <f t="shared" si="5"/>
        <v/>
      </c>
      <c r="I16" s="21" t="str">
        <f t="shared" si="6"/>
        <v/>
      </c>
      <c r="J16" s="51" t="str">
        <f t="shared" si="7"/>
        <v/>
      </c>
      <c r="K16" s="4"/>
      <c r="L16" s="5"/>
      <c r="M16" s="5"/>
      <c r="N16" s="6"/>
      <c r="O16" s="6"/>
    </row>
    <row r="17" spans="1:15" ht="14.25" x14ac:dyDescent="0.2">
      <c r="A17" s="50"/>
      <c r="B17" s="15"/>
      <c r="C17" s="16"/>
      <c r="D17" s="17"/>
      <c r="E17" s="23" t="str">
        <f t="shared" si="1"/>
        <v/>
      </c>
      <c r="F17" s="21" t="str">
        <f t="shared" si="2"/>
        <v/>
      </c>
      <c r="G17" s="21" t="str">
        <f t="shared" si="3"/>
        <v/>
      </c>
      <c r="H17" s="21" t="str">
        <f t="shared" si="5"/>
        <v/>
      </c>
      <c r="I17" s="21" t="str">
        <f t="shared" si="6"/>
        <v/>
      </c>
      <c r="J17" s="51" t="str">
        <f t="shared" si="7"/>
        <v/>
      </c>
      <c r="K17" s="4"/>
      <c r="L17" s="5"/>
      <c r="M17" s="5"/>
      <c r="N17" s="6"/>
      <c r="O17" s="6"/>
    </row>
    <row r="18" spans="1:15" ht="14.25" x14ac:dyDescent="0.2">
      <c r="A18" s="50"/>
      <c r="B18" s="15"/>
      <c r="C18" s="16"/>
      <c r="D18" s="17"/>
      <c r="E18" s="23" t="str">
        <f t="shared" si="1"/>
        <v/>
      </c>
      <c r="F18" s="21" t="str">
        <f t="shared" si="2"/>
        <v/>
      </c>
      <c r="G18" s="21" t="str">
        <f t="shared" si="3"/>
        <v/>
      </c>
      <c r="H18" s="21" t="str">
        <f t="shared" si="5"/>
        <v/>
      </c>
      <c r="I18" s="21" t="str">
        <f t="shared" si="6"/>
        <v/>
      </c>
      <c r="J18" s="51" t="str">
        <f t="shared" si="7"/>
        <v/>
      </c>
      <c r="K18" s="4"/>
      <c r="L18" s="5"/>
      <c r="M18" s="5"/>
      <c r="N18" s="6"/>
      <c r="O18" s="6"/>
    </row>
    <row r="19" spans="1:15" ht="14.25" x14ac:dyDescent="0.2">
      <c r="A19" s="50"/>
      <c r="B19" s="15"/>
      <c r="C19" s="16"/>
      <c r="D19" s="17"/>
      <c r="E19" s="23" t="str">
        <f t="shared" si="1"/>
        <v/>
      </c>
      <c r="F19" s="21" t="str">
        <f t="shared" si="2"/>
        <v/>
      </c>
      <c r="G19" s="21" t="str">
        <f t="shared" si="3"/>
        <v/>
      </c>
      <c r="H19" s="21" t="str">
        <f t="shared" si="5"/>
        <v/>
      </c>
      <c r="I19" s="21" t="str">
        <f t="shared" si="6"/>
        <v/>
      </c>
      <c r="J19" s="51" t="str">
        <f t="shared" si="7"/>
        <v/>
      </c>
      <c r="K19" s="4"/>
      <c r="L19" s="5"/>
      <c r="M19" s="5"/>
      <c r="N19" s="6"/>
      <c r="O19" s="6"/>
    </row>
    <row r="20" spans="1:15" ht="14.25" x14ac:dyDescent="0.2">
      <c r="A20" s="50"/>
      <c r="B20" s="15"/>
      <c r="C20" s="16"/>
      <c r="D20" s="17"/>
      <c r="E20" s="23" t="str">
        <f t="shared" si="1"/>
        <v/>
      </c>
      <c r="F20" s="21" t="str">
        <f t="shared" si="2"/>
        <v/>
      </c>
      <c r="G20" s="21" t="str">
        <f t="shared" si="3"/>
        <v/>
      </c>
      <c r="H20" s="21" t="str">
        <f t="shared" si="5"/>
        <v/>
      </c>
      <c r="I20" s="21" t="str">
        <f t="shared" si="6"/>
        <v/>
      </c>
      <c r="J20" s="51" t="str">
        <f t="shared" si="7"/>
        <v/>
      </c>
      <c r="K20" s="4"/>
      <c r="L20" s="5"/>
      <c r="M20" s="5"/>
      <c r="N20" s="6"/>
      <c r="O20" s="6"/>
    </row>
    <row r="21" spans="1:15" ht="14.25" x14ac:dyDescent="0.2">
      <c r="A21" s="50"/>
      <c r="B21" s="15"/>
      <c r="C21" s="16"/>
      <c r="D21" s="17"/>
      <c r="E21" s="23" t="str">
        <f t="shared" si="1"/>
        <v/>
      </c>
      <c r="F21" s="21" t="str">
        <f t="shared" si="2"/>
        <v/>
      </c>
      <c r="G21" s="21" t="str">
        <f t="shared" si="3"/>
        <v/>
      </c>
      <c r="H21" s="21" t="str">
        <f>IF(AND(ISNUMBER(F21),ISNUMBER($E21)),F21/$E21,"")</f>
        <v/>
      </c>
      <c r="I21" s="21" t="str">
        <f>IF(AND(ISNUMBER(G21),ISNUMBER($E21)),G21/$E21,"")</f>
        <v/>
      </c>
      <c r="J21" s="51" t="str">
        <f>IF(AND(ISNUMBER(E21),ISNUMBER(H21),ISNUMBER($I$32)),H21/$I$32*E21,IF(AND(ISNUMBER(E21),ISNUMBER(I21),ISNUMBER($I$32)),I21/$I$32*E21,""))</f>
        <v/>
      </c>
      <c r="K21" s="4"/>
      <c r="L21" s="5"/>
      <c r="M21" s="5"/>
      <c r="N21" s="6"/>
      <c r="O21" s="6"/>
    </row>
    <row r="22" spans="1:15" ht="14.25" x14ac:dyDescent="0.2">
      <c r="A22" s="50"/>
      <c r="B22" s="15"/>
      <c r="C22" s="16"/>
      <c r="D22" s="17"/>
      <c r="E22" s="23" t="str">
        <f t="shared" si="1"/>
        <v/>
      </c>
      <c r="F22" s="21" t="str">
        <f t="shared" si="2"/>
        <v/>
      </c>
      <c r="G22" s="21" t="str">
        <f t="shared" si="3"/>
        <v/>
      </c>
      <c r="H22" s="21" t="str">
        <f t="shared" si="0"/>
        <v/>
      </c>
      <c r="I22" s="21" t="str">
        <f t="shared" si="0"/>
        <v/>
      </c>
      <c r="J22" s="51" t="str">
        <f t="shared" si="4"/>
        <v/>
      </c>
      <c r="K22" s="4"/>
      <c r="L22" s="5"/>
      <c r="M22" s="5"/>
      <c r="N22" s="6"/>
      <c r="O22" s="6"/>
    </row>
    <row r="23" spans="1:15" ht="14.25" x14ac:dyDescent="0.2">
      <c r="A23" s="50"/>
      <c r="B23" s="15"/>
      <c r="C23" s="16"/>
      <c r="D23" s="17"/>
      <c r="E23" s="23" t="str">
        <f t="shared" si="1"/>
        <v/>
      </c>
      <c r="F23" s="21" t="str">
        <f t="shared" si="2"/>
        <v/>
      </c>
      <c r="G23" s="21" t="str">
        <f t="shared" si="3"/>
        <v/>
      </c>
      <c r="H23" s="21" t="str">
        <f t="shared" si="0"/>
        <v/>
      </c>
      <c r="I23" s="21" t="str">
        <f t="shared" si="0"/>
        <v/>
      </c>
      <c r="J23" s="51" t="str">
        <f t="shared" si="4"/>
        <v/>
      </c>
      <c r="K23" s="4"/>
      <c r="L23" s="5"/>
      <c r="M23" s="5"/>
      <c r="N23" s="6"/>
      <c r="O23" s="6"/>
    </row>
    <row r="24" spans="1:15" ht="14.25" x14ac:dyDescent="0.2">
      <c r="A24" s="50"/>
      <c r="B24" s="15"/>
      <c r="C24" s="16"/>
      <c r="D24" s="17"/>
      <c r="E24" s="23" t="str">
        <f t="shared" si="1"/>
        <v/>
      </c>
      <c r="F24" s="21" t="str">
        <f t="shared" si="2"/>
        <v/>
      </c>
      <c r="G24" s="21" t="str">
        <f t="shared" si="3"/>
        <v/>
      </c>
      <c r="H24" s="21" t="str">
        <f t="shared" si="0"/>
        <v/>
      </c>
      <c r="I24" s="21" t="str">
        <f t="shared" si="0"/>
        <v/>
      </c>
      <c r="J24" s="51" t="str">
        <f t="shared" si="4"/>
        <v/>
      </c>
      <c r="K24" s="4"/>
      <c r="L24" s="5"/>
      <c r="M24" s="5"/>
      <c r="N24" s="6"/>
      <c r="O24" s="6"/>
    </row>
    <row r="25" spans="1:15" ht="14.25" x14ac:dyDescent="0.2">
      <c r="A25" s="50"/>
      <c r="B25" s="15"/>
      <c r="C25" s="16"/>
      <c r="D25" s="17"/>
      <c r="E25" s="23" t="str">
        <f t="shared" si="1"/>
        <v/>
      </c>
      <c r="F25" s="21" t="str">
        <f t="shared" si="2"/>
        <v/>
      </c>
      <c r="G25" s="21" t="str">
        <f t="shared" si="3"/>
        <v/>
      </c>
      <c r="H25" s="21" t="str">
        <f t="shared" si="0"/>
        <v/>
      </c>
      <c r="I25" s="21" t="str">
        <f t="shared" si="0"/>
        <v/>
      </c>
      <c r="J25" s="51" t="str">
        <f t="shared" si="4"/>
        <v/>
      </c>
      <c r="K25" s="4"/>
      <c r="L25" s="5"/>
      <c r="M25" s="5"/>
      <c r="N25" s="6"/>
      <c r="O25" s="6"/>
    </row>
    <row r="26" spans="1:15" ht="14.25" x14ac:dyDescent="0.2">
      <c r="A26" s="50"/>
      <c r="B26" s="15"/>
      <c r="C26" s="16"/>
      <c r="D26" s="17"/>
      <c r="E26" s="23" t="str">
        <f t="shared" si="1"/>
        <v/>
      </c>
      <c r="F26" s="21" t="str">
        <f t="shared" si="2"/>
        <v/>
      </c>
      <c r="G26" s="21" t="str">
        <f t="shared" si="3"/>
        <v/>
      </c>
      <c r="H26" s="21" t="str">
        <f t="shared" si="0"/>
        <v/>
      </c>
      <c r="I26" s="21" t="str">
        <f t="shared" si="0"/>
        <v/>
      </c>
      <c r="J26" s="51" t="str">
        <f t="shared" si="4"/>
        <v/>
      </c>
      <c r="K26" s="4"/>
      <c r="L26" s="5"/>
      <c r="M26" s="5"/>
      <c r="N26" s="6"/>
      <c r="O26" s="6"/>
    </row>
    <row r="27" spans="1:15" ht="14.25" x14ac:dyDescent="0.2">
      <c r="A27" s="50"/>
      <c r="B27" s="15"/>
      <c r="C27" s="16"/>
      <c r="D27" s="17"/>
      <c r="E27" s="23" t="str">
        <f t="shared" si="1"/>
        <v/>
      </c>
      <c r="F27" s="21" t="str">
        <f t="shared" si="2"/>
        <v/>
      </c>
      <c r="G27" s="21" t="str">
        <f t="shared" si="3"/>
        <v/>
      </c>
      <c r="H27" s="21" t="str">
        <f t="shared" si="0"/>
        <v/>
      </c>
      <c r="I27" s="21" t="str">
        <f t="shared" si="0"/>
        <v/>
      </c>
      <c r="J27" s="51" t="str">
        <f t="shared" si="4"/>
        <v/>
      </c>
      <c r="K27" s="4"/>
      <c r="L27" s="5"/>
      <c r="M27" s="5"/>
      <c r="N27" s="6"/>
      <c r="O27" s="6"/>
    </row>
    <row r="28" spans="1:15" ht="14.25" x14ac:dyDescent="0.2">
      <c r="A28" s="50"/>
      <c r="B28" s="15"/>
      <c r="C28" s="16"/>
      <c r="D28" s="17"/>
      <c r="E28" s="23" t="str">
        <f t="shared" si="1"/>
        <v/>
      </c>
      <c r="F28" s="21" t="str">
        <f t="shared" si="2"/>
        <v/>
      </c>
      <c r="G28" s="21" t="str">
        <f t="shared" si="3"/>
        <v/>
      </c>
      <c r="H28" s="21" t="str">
        <f t="shared" si="0"/>
        <v/>
      </c>
      <c r="I28" s="21" t="str">
        <f t="shared" si="0"/>
        <v/>
      </c>
      <c r="J28" s="51" t="str">
        <f t="shared" si="4"/>
        <v/>
      </c>
      <c r="K28" s="4"/>
      <c r="L28" s="5"/>
      <c r="M28" s="5"/>
      <c r="N28" s="6"/>
      <c r="O28" s="6"/>
    </row>
    <row r="29" spans="1:15" ht="15" thickBot="1" x14ac:dyDescent="0.25">
      <c r="A29" s="52"/>
      <c r="B29" s="18"/>
      <c r="C29" s="19"/>
      <c r="D29" s="20"/>
      <c r="E29" s="24" t="str">
        <f t="shared" si="1"/>
        <v/>
      </c>
      <c r="F29" s="22" t="str">
        <f t="shared" si="2"/>
        <v/>
      </c>
      <c r="G29" s="22" t="str">
        <f t="shared" si="3"/>
        <v/>
      </c>
      <c r="H29" s="22" t="str">
        <f t="shared" si="0"/>
        <v/>
      </c>
      <c r="I29" s="22" t="str">
        <f t="shared" si="0"/>
        <v/>
      </c>
      <c r="J29" s="53" t="str">
        <f t="shared" si="4"/>
        <v/>
      </c>
    </row>
    <row r="30" spans="1:15" ht="20.25" x14ac:dyDescent="0.3">
      <c r="A30" s="90" t="s">
        <v>35</v>
      </c>
      <c r="B30" s="29"/>
      <c r="C30" s="29"/>
      <c r="D30" s="30"/>
      <c r="E30" s="25" t="s">
        <v>36</v>
      </c>
      <c r="F30" s="14">
        <f>IF(OR(ISNUMBER(F10),ISNUMBER(F11),ISNUMBER(F22),ISNUMBER(F23),ISNUMBER(F24),ISNUMBER(F25),ISNUMBER(F26),ISNUMBER(F27),ISNUMBER(F28),ISNUMBER(F29)),SUM(F10:F29),"")</f>
        <v>3780</v>
      </c>
      <c r="G30" s="14">
        <f>IF(OR(ISNUMBER(G10),ISNUMBER(G11),ISNUMBER(G22),ISNUMBER(G23),ISNUMBER(G24),ISNUMBER(G25),ISNUMBER(G26),ISNUMBER(G27),ISNUMBER(G28),ISNUMBER(G29)),SUM(G10:G29),"")</f>
        <v>48.599999999999994</v>
      </c>
      <c r="H30" s="21">
        <f>IF(OR(ISNUMBER(H10),ISNUMBER(H11),ISNUMBER(H22),ISNUMBER(H23),ISNUMBER(H24),ISNUMBER(H25),ISNUMBER(H26),ISNUMBER(H27),ISNUMBER(H28),ISNUMBER(H29)),SUM(H10:H29),"")</f>
        <v>60.48</v>
      </c>
      <c r="I30" s="21">
        <f>IF(OR(ISNUMBER(I10),ISNUMBER(I11),ISNUMBER(I22),ISNUMBER(I23),ISNUMBER(I24),ISNUMBER(I25),ISNUMBER(I26),ISNUMBER(I27),ISNUMBER(I28),ISNUMBER(I29)),SUM(I10:I29),"")</f>
        <v>81.36</v>
      </c>
      <c r="J30" s="55"/>
    </row>
    <row r="31" spans="1:15" ht="20.25" x14ac:dyDescent="0.3">
      <c r="A31" s="90"/>
      <c r="B31" s="67"/>
      <c r="C31" s="67"/>
      <c r="D31" s="68"/>
      <c r="J31" s="56"/>
    </row>
    <row r="32" spans="1:15" ht="21" thickBot="1" x14ac:dyDescent="0.35">
      <c r="A32" s="57" t="s">
        <v>37</v>
      </c>
      <c r="B32" s="31"/>
      <c r="C32" s="69"/>
      <c r="D32" s="70"/>
      <c r="F32" s="7"/>
      <c r="H32" s="58" t="s">
        <v>38</v>
      </c>
      <c r="I32" s="59">
        <f>IF(OR(ISNUMBER(H30),ISNUMBER(I30)),ROUNDUP((MAX(H30:I30)),0),"")</f>
        <v>82</v>
      </c>
      <c r="J32" s="56"/>
      <c r="K32" s="8"/>
      <c r="L32" s="7"/>
      <c r="M32" s="9"/>
    </row>
    <row r="33" spans="1:10" ht="11.25" customHeight="1" x14ac:dyDescent="0.3">
      <c r="A33" s="41"/>
      <c r="B33" s="2"/>
      <c r="C33" s="2"/>
      <c r="H33" s="59"/>
      <c r="I33" s="59"/>
      <c r="J33" s="56"/>
    </row>
    <row r="34" spans="1:10" ht="20.25" x14ac:dyDescent="0.3">
      <c r="A34" s="85" t="s">
        <v>39</v>
      </c>
      <c r="B34" s="88"/>
      <c r="C34" s="89"/>
      <c r="D34" s="89"/>
      <c r="H34" s="58" t="s">
        <v>40</v>
      </c>
      <c r="I34" s="60">
        <f>IF(AND(ISNUMBER(I32),ISNUMBER(B3)),B3/I32,"")</f>
        <v>4.8780487804878048</v>
      </c>
      <c r="J34" s="56"/>
    </row>
    <row r="35" spans="1:10" ht="11.25" customHeight="1" thickBot="1" x14ac:dyDescent="0.35">
      <c r="A35" s="41"/>
      <c r="B35" s="2"/>
      <c r="C35" s="2"/>
      <c r="H35" s="59"/>
      <c r="I35" s="59"/>
      <c r="J35" s="56"/>
    </row>
    <row r="36" spans="1:10" ht="20.25" x14ac:dyDescent="0.3">
      <c r="A36" s="54" t="s">
        <v>41</v>
      </c>
      <c r="B36" s="29"/>
      <c r="C36" s="29"/>
      <c r="D36" s="32"/>
      <c r="E36" s="32"/>
      <c r="F36" s="32"/>
      <c r="G36" s="32"/>
      <c r="H36" s="33"/>
      <c r="I36" s="34"/>
      <c r="J36" s="61"/>
    </row>
    <row r="37" spans="1:10" ht="20.25" x14ac:dyDescent="0.3">
      <c r="A37" s="78"/>
      <c r="B37" s="79"/>
      <c r="C37" s="79"/>
      <c r="D37" s="79"/>
      <c r="E37" s="79"/>
      <c r="F37" s="79"/>
      <c r="G37" s="79"/>
      <c r="H37" s="79"/>
      <c r="I37" s="80"/>
      <c r="J37" s="81"/>
    </row>
    <row r="38" spans="1:10" ht="20.25" x14ac:dyDescent="0.3">
      <c r="A38" s="82"/>
      <c r="B38" s="83"/>
      <c r="C38" s="79"/>
      <c r="D38" s="79"/>
      <c r="E38" s="79"/>
      <c r="F38" s="79"/>
      <c r="G38" s="79"/>
      <c r="H38" s="79"/>
      <c r="I38" s="80"/>
      <c r="J38" s="81"/>
    </row>
    <row r="39" spans="1:10" ht="13.5" thickBot="1" x14ac:dyDescent="0.25">
      <c r="A39" s="62" t="s">
        <v>42</v>
      </c>
      <c r="B39" s="63"/>
      <c r="C39" s="63"/>
      <c r="D39" s="64"/>
      <c r="E39" s="63" t="s">
        <v>43</v>
      </c>
      <c r="F39" s="63"/>
      <c r="G39" s="63"/>
      <c r="H39" s="63"/>
      <c r="I39" s="65"/>
      <c r="J39" s="66" t="s">
        <v>44</v>
      </c>
    </row>
    <row r="40" spans="1:10" ht="13.5" thickTop="1" x14ac:dyDescent="0.2"/>
  </sheetData>
  <sheetProtection password="DA2B" sheet="1" objects="1" scenarios="1"/>
  <phoneticPr fontId="15" type="noConversion"/>
  <printOptions horizontalCentered="1"/>
  <pageMargins left="0.75" right="0.75" top="1" bottom="1" header="0.5" footer="0.5"/>
  <pageSetup orientation="landscape" r:id="rId1"/>
  <headerFooter alignWithMargins="0">
    <oddHeader>&amp;C&amp;"Arial,Bold"&amp;14ACCP Agrichemical Landspreading Calculations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93A19F7DD0C4B8740FD07DD1FDFFF" ma:contentTypeVersion="18" ma:contentTypeDescription="Create a new document." ma:contentTypeScope="" ma:versionID="35e469270ac1539ef0f2262088be2a26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1b5e7a286300cbcfed5030dfbfdaf36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3</_x002e_division>
    <_x002e_globalNavigation xmlns="fb82bcdf-ea63-4554-99e3-e15ccd87b479">10</_x002e_globalNavigation>
    <_x002e_program xmlns="fb82bcdf-ea63-4554-99e3-e15ccd87b479" xsi:nil="true"/>
    <_x002e_year xmlns="fb82bcdf-ea63-4554-99e3-e15ccd87b479" xsi:nil="true"/>
    <PublishingExpirationDate xmlns="http://schemas.microsoft.com/sharepoint/v3" xsi:nil="true"/>
    <PublishingStartDate xmlns="http://schemas.microsoft.com/sharepoint/v3" xsi:nil="true"/>
    <bureau xmlns="fb82bcdf-ea63-4554-99e3-e15ccd87b479" xsi:nil="true"/>
    <_x002e_purpose xmlns="fb82bcdf-ea63-4554-99e3-e15ccd87b479" xsi:nil="true"/>
    <_dlc_DocId xmlns="10f2cb44-b37d-4693-a5c3-140ab663d372">TUA7STYPYEWP-583178377-8888</_dlc_DocId>
    <_dlc_DocIdUrl xmlns="10f2cb44-b37d-4693-a5c3-140ab663d372">
      <Url>https://datcp2016-auth-prod.wi.gov/_layouts/15/DocIdRedir.aspx?ID=TUA7STYPYEWP-583178377-8888</Url>
      <Description>TUA7STYPYEWP-583178377-8888</Description>
    </_dlc_DocIdUrl>
  </documentManagement>
</p:properties>
</file>

<file path=customXml/itemProps1.xml><?xml version="1.0" encoding="utf-8"?>
<ds:datastoreItem xmlns:ds="http://schemas.openxmlformats.org/officeDocument/2006/customXml" ds:itemID="{8DA59ADF-90A4-4349-A522-7989BE3B0B12}"/>
</file>

<file path=customXml/itemProps2.xml><?xml version="1.0" encoding="utf-8"?>
<ds:datastoreItem xmlns:ds="http://schemas.openxmlformats.org/officeDocument/2006/customXml" ds:itemID="{2FAFB51D-E375-40CE-B99A-9B788ED86D57}"/>
</file>

<file path=customXml/itemProps3.xml><?xml version="1.0" encoding="utf-8"?>
<ds:datastoreItem xmlns:ds="http://schemas.openxmlformats.org/officeDocument/2006/customXml" ds:itemID="{F414C90C-8518-4FEF-94F4-39813C25CFAC}"/>
</file>

<file path=customXml/itemProps4.xml><?xml version="1.0" encoding="utf-8"?>
<ds:datastoreItem xmlns:ds="http://schemas.openxmlformats.org/officeDocument/2006/customXml" ds:itemID="{7106E7A5-4A09-42FD-BD52-F4FD97DDBC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 Spreadsheet (v9-05)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landspreading calculation spreadsheet</dc:title>
  <dc:creator>ARM</dc:creator>
  <cp:lastModifiedBy>Richter, Daniel D</cp:lastModifiedBy>
  <dcterms:created xsi:type="dcterms:W3CDTF">2005-09-29T13:26:33Z</dcterms:created>
  <dcterms:modified xsi:type="dcterms:W3CDTF">2023-08-08T13:23:07Z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0x010100A3B93A19F7DD0C4B8740FD07DD1FDFFF</vt:lpwstr>
  </property>
  <property fmtid="{D5CDD505-2E9C-101B-9397-08002B2CF9AE}" pid="3" name="_dlc_DocIdItemGuid">
    <vt:lpwstr>d1b1336b-ea29-4412-816c-ba28d7ea3e60</vt:lpwstr>
  </property>
</Properties>
</file>