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USA\"/>
    </mc:Choice>
  </mc:AlternateContent>
  <xr:revisionPtr revIDLastSave="0" documentId="8_{ED7E115B-581B-43EA-802B-3EA0C1614BB3}" xr6:coauthVersionLast="47" xr6:coauthVersionMax="47" xr10:uidLastSave="{00000000-0000-0000-0000-000000000000}"/>
  <bookViews>
    <workbookView xWindow="3810" yWindow="2145" windowWidth="15135" windowHeight="180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I14" i="1"/>
  <c r="F14" i="1"/>
  <c r="F15" i="1" s="1"/>
  <c r="F16" i="1" s="1"/>
  <c r="C14" i="1"/>
  <c r="C15" i="1" s="1"/>
  <c r="C16" i="1" s="1"/>
  <c r="E23" i="1" s="1"/>
  <c r="L15" i="1" l="1"/>
  <c r="L16" i="1" s="1"/>
  <c r="I15" i="1"/>
  <c r="I16" i="1" s="1"/>
  <c r="H23" i="1" l="1"/>
  <c r="F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McPherson, Jeremy S</author>
  </authors>
  <commentList>
    <comment ref="B36" authorId="0" shapeId="0" xr:uid="{00000000-0006-0000-0000-000001000000}">
      <text>
        <r>
          <rPr>
            <b/>
            <sz val="9"/>
            <color indexed="81"/>
            <rFont val="Tahoma"/>
            <family val="2"/>
          </rPr>
          <t>McPherson, Jeremy S:</t>
        </r>
        <r>
          <rPr>
            <sz val="9"/>
            <color indexed="81"/>
            <rFont val="Tahoma"/>
            <family val="2"/>
          </rPr>
          <t xml:space="preserve">
I don't</t>
        </r>
      </text>
    </comment>
  </commentList>
</comments>
</file>

<file path=xl/sharedStrings.xml><?xml version="1.0" encoding="utf-8"?>
<sst xmlns="http://schemas.openxmlformats.org/spreadsheetml/2006/main" count="63" uniqueCount="46">
  <si>
    <t>Step 1</t>
  </si>
  <si>
    <t>State Tax</t>
  </si>
  <si>
    <t>Inspection Fee</t>
  </si>
  <si>
    <t>Transportation (estimated)</t>
  </si>
  <si>
    <t>APTP</t>
  </si>
  <si>
    <t>Statutory "Cost"</t>
  </si>
  <si>
    <t>Step 2</t>
  </si>
  <si>
    <t>Step 3</t>
  </si>
  <si>
    <t>Subtotal</t>
  </si>
  <si>
    <t>Step 4</t>
  </si>
  <si>
    <t>STEP 5</t>
  </si>
  <si>
    <r>
      <t xml:space="preserve">The </t>
    </r>
    <r>
      <rPr>
        <b/>
        <i/>
        <u/>
        <sz val="10"/>
        <rFont val="Arial"/>
        <family val="2"/>
      </rPr>
      <t>LESSER</t>
    </r>
    <r>
      <rPr>
        <sz val="10"/>
        <rFont val="Arial"/>
        <family val="2"/>
      </rPr>
      <t xml:space="preserve"> </t>
    </r>
    <r>
      <rPr>
        <b/>
        <sz val="10"/>
        <rFont val="Arial"/>
        <family val="2"/>
      </rPr>
      <t>of 1 and 2:</t>
    </r>
  </si>
  <si>
    <t>STEP 6</t>
  </si>
  <si>
    <r>
      <t xml:space="preserve">The </t>
    </r>
    <r>
      <rPr>
        <b/>
        <i/>
        <u/>
        <sz val="10"/>
        <rFont val="Arial"/>
        <family val="2"/>
      </rPr>
      <t>LESSER</t>
    </r>
    <r>
      <rPr>
        <b/>
        <sz val="10"/>
        <rFont val="Arial"/>
        <family val="2"/>
      </rPr>
      <t xml:space="preserve"> of 3 and 4:</t>
    </r>
  </si>
  <si>
    <t>STEP 7</t>
  </si>
  <si>
    <r>
      <t xml:space="preserve">The </t>
    </r>
    <r>
      <rPr>
        <b/>
        <i/>
        <u/>
        <sz val="9"/>
        <rFont val="Arial"/>
        <family val="2"/>
      </rPr>
      <t>GREATER</t>
    </r>
    <r>
      <rPr>
        <b/>
        <sz val="9"/>
        <rFont val="Arial"/>
        <family val="2"/>
      </rPr>
      <t xml:space="preserve"> of 5 or 6</t>
    </r>
  </si>
  <si>
    <r>
      <t>Note 5:</t>
    </r>
    <r>
      <rPr>
        <sz val="10"/>
        <rFont val="Arial"/>
        <family val="2"/>
      </rPr>
      <t xml:space="preserve"> For step 1 and 2, the markup on APTP is 9.18%. </t>
    </r>
  </si>
  <si>
    <r>
      <t>Note 7:</t>
    </r>
    <r>
      <rPr>
        <b/>
        <sz val="10"/>
        <rFont val="Arial"/>
        <family val="2"/>
      </rPr>
      <t xml:space="preserve">  </t>
    </r>
    <r>
      <rPr>
        <sz val="10"/>
        <rFont val="Arial"/>
        <family val="2"/>
      </rPr>
      <t>Invoice cost is what you actually paid for product from your supplier (within 10 days).</t>
    </r>
  </si>
  <si>
    <r>
      <t>Note 8:</t>
    </r>
    <r>
      <rPr>
        <sz val="10"/>
        <rFont val="Arial"/>
        <family val="2"/>
      </rPr>
      <t xml:space="preserve"> For step 3 and 4, the markup on invoice cost / replacement cost is 6%, for sales at retail where the seller is </t>
    </r>
    <r>
      <rPr>
        <u/>
        <sz val="10"/>
        <rFont val="Arial"/>
        <family val="2"/>
      </rPr>
      <t>not</t>
    </r>
    <r>
      <rPr>
        <sz val="10"/>
        <rFont val="Arial"/>
        <family val="2"/>
      </rPr>
      <t xml:space="preserve"> a "refiner" or "wholesaler of motor vehicle fuel".  It is assumed that the 3% wholesale markup is included in your invoice cost.  For sales at retail where the seller </t>
    </r>
    <r>
      <rPr>
        <b/>
        <u/>
        <sz val="10"/>
        <rFont val="Arial"/>
        <family val="2"/>
      </rPr>
      <t>is</t>
    </r>
    <r>
      <rPr>
        <sz val="10"/>
        <rFont val="Arial"/>
        <family val="2"/>
      </rPr>
      <t xml:space="preserve"> a "refiner" or "wholesaler of motor vehicle fuel", the seller must use a 9.18% markup.  (This is because the law requires a wholesale 3% markup and a 6% retail markup compounded to a 9.18% markup).  For more information, see the definitions of "cost to retailer" for motor vehicle fuel under Wis. Stat. s. 100.30 (2) (am) 1m a to e.    </t>
    </r>
  </si>
  <si>
    <r>
      <t>Note 9:</t>
    </r>
    <r>
      <rPr>
        <sz val="10"/>
        <rFont val="Arial"/>
        <family val="2"/>
      </rPr>
      <t xml:space="preserve"> For the complete definition of "Replacement Cost", please see Wis. Stat. s. 100.30 (2) (d).  </t>
    </r>
  </si>
  <si>
    <t>Calculating "Cost to Retailer" for Motor Vehicle Fuel</t>
  </si>
  <si>
    <t>http://old.axxispetro.com/download/wisconsin-cta.txt</t>
  </si>
  <si>
    <r>
      <t xml:space="preserve">Federal Tax </t>
    </r>
    <r>
      <rPr>
        <vertAlign val="superscript"/>
        <sz val="10"/>
        <rFont val="Arial"/>
        <family val="2"/>
      </rPr>
      <t>4</t>
    </r>
  </si>
  <si>
    <r>
      <t xml:space="preserve">9.18% Markup </t>
    </r>
    <r>
      <rPr>
        <vertAlign val="superscript"/>
        <sz val="10"/>
        <rFont val="Arial"/>
        <family val="2"/>
      </rPr>
      <t>5</t>
    </r>
  </si>
  <si>
    <r>
      <t xml:space="preserve">Federal Tax </t>
    </r>
    <r>
      <rPr>
        <vertAlign val="superscript"/>
        <sz val="10"/>
        <rFont val="Arial"/>
        <family val="2"/>
      </rPr>
      <t xml:space="preserve">4 </t>
    </r>
  </si>
  <si>
    <r>
      <t>Federal Tax</t>
    </r>
    <r>
      <rPr>
        <vertAlign val="superscript"/>
        <sz val="10"/>
        <rFont val="Arial"/>
        <family val="2"/>
      </rPr>
      <t xml:space="preserve"> 4</t>
    </r>
  </si>
  <si>
    <r>
      <t xml:space="preserve">6% markup </t>
    </r>
    <r>
      <rPr>
        <vertAlign val="superscript"/>
        <sz val="10"/>
        <rFont val="Arial"/>
        <family val="2"/>
      </rPr>
      <t>8</t>
    </r>
  </si>
  <si>
    <r>
      <t xml:space="preserve">Replacement cost  </t>
    </r>
    <r>
      <rPr>
        <b/>
        <sz val="10"/>
        <rFont val="Arial"/>
        <family val="2"/>
      </rPr>
      <t xml:space="preserve">(example) </t>
    </r>
    <r>
      <rPr>
        <b/>
        <vertAlign val="superscript"/>
        <sz val="10"/>
        <rFont val="Arial"/>
        <family val="2"/>
      </rPr>
      <t>9</t>
    </r>
  </si>
  <si>
    <t>Retail Sale Date:</t>
  </si>
  <si>
    <t>Product:</t>
  </si>
  <si>
    <t>U87E10</t>
  </si>
  <si>
    <t>Madison</t>
  </si>
  <si>
    <r>
      <rPr>
        <b/>
        <u/>
        <sz val="16"/>
        <color rgb="FFFF0000"/>
        <rFont val="Aptos Narrow"/>
        <family val="2"/>
        <scheme val="minor"/>
      </rPr>
      <t>Instructions:</t>
    </r>
    <r>
      <rPr>
        <sz val="11"/>
        <color theme="1"/>
        <rFont val="Aptos Narrow"/>
        <family val="2"/>
        <scheme val="minor"/>
      </rPr>
      <t xml:space="preserve">
Fill in </t>
    </r>
    <r>
      <rPr>
        <b/>
        <sz val="11"/>
        <color rgb="FFFFFF00"/>
        <rFont val="Aptos Narrow"/>
        <family val="2"/>
        <scheme val="minor"/>
      </rPr>
      <t>YELLOW</t>
    </r>
    <r>
      <rPr>
        <sz val="11"/>
        <color theme="1"/>
        <rFont val="Aptos Narrow"/>
        <family val="2"/>
        <scheme val="minor"/>
      </rPr>
      <t xml:space="preserve"> highlighted areas</t>
    </r>
  </si>
  <si>
    <r>
      <t xml:space="preserve">APTP can be found at the website below </t>
    </r>
    <r>
      <rPr>
        <b/>
        <vertAlign val="superscript"/>
        <sz val="11"/>
        <rFont val="Arial"/>
        <family val="2"/>
      </rPr>
      <t>10</t>
    </r>
    <r>
      <rPr>
        <b/>
        <sz val="9"/>
        <rFont val="Arial"/>
        <family val="2"/>
      </rPr>
      <t xml:space="preserve">:    </t>
    </r>
  </si>
  <si>
    <t>LOWEST STATUTORY COST TO RETAILER</t>
  </si>
  <si>
    <r>
      <t>Note 1:</t>
    </r>
    <r>
      <rPr>
        <sz val="10"/>
        <rFont val="Arial"/>
        <family val="2"/>
      </rPr>
      <t xml:space="preserve">  The above calculations are based on the day of retail sale (the day for which you are trying to determine the statutory cost). For more information, see the definition of "determination date" in Wis. Stat. s. 100.30 (2) (cg).</t>
    </r>
  </si>
  <si>
    <r>
      <t>APTP on day before retail sale</t>
    </r>
    <r>
      <rPr>
        <b/>
        <sz val="10"/>
        <rFont val="Arial"/>
        <family val="2"/>
      </rPr>
      <t xml:space="preserve"> </t>
    </r>
    <r>
      <rPr>
        <b/>
        <vertAlign val="superscript"/>
        <sz val="10"/>
        <rFont val="Arial"/>
        <family val="2"/>
      </rPr>
      <t>3</t>
    </r>
  </si>
  <si>
    <r>
      <t>APTP on day of last purchase</t>
    </r>
    <r>
      <rPr>
        <b/>
        <sz val="10"/>
        <rFont val="Arial"/>
        <family val="2"/>
      </rPr>
      <t xml:space="preserve"> </t>
    </r>
    <r>
      <rPr>
        <b/>
        <vertAlign val="superscript"/>
        <sz val="10"/>
        <rFont val="Arial"/>
        <family val="2"/>
      </rPr>
      <t>6</t>
    </r>
  </si>
  <si>
    <r>
      <t xml:space="preserve">Invoice Cost before taxes </t>
    </r>
    <r>
      <rPr>
        <vertAlign val="superscript"/>
        <sz val="10"/>
        <rFont val="Arial"/>
        <family val="2"/>
      </rPr>
      <t xml:space="preserve"> </t>
    </r>
    <r>
      <rPr>
        <b/>
        <sz val="10"/>
        <rFont val="Arial"/>
        <family val="2"/>
      </rPr>
      <t xml:space="preserve">(example) </t>
    </r>
    <r>
      <rPr>
        <b/>
        <vertAlign val="superscript"/>
        <sz val="10"/>
        <rFont val="Arial"/>
        <family val="2"/>
      </rPr>
      <t>7</t>
    </r>
  </si>
  <si>
    <r>
      <t>Note 2:</t>
    </r>
    <r>
      <rPr>
        <sz val="10"/>
        <rFont val="Arial"/>
        <family val="2"/>
      </rPr>
      <t xml:space="preserve">  The Average Posted Terminal Price (APTP) must be from the </t>
    </r>
    <r>
      <rPr>
        <u/>
        <sz val="10"/>
        <color rgb="FFFF0000"/>
        <rFont val="Arial"/>
        <family val="2"/>
      </rPr>
      <t>CLOSEST</t>
    </r>
    <r>
      <rPr>
        <sz val="10"/>
        <rFont val="Arial"/>
        <family val="2"/>
      </rPr>
      <t xml:space="preserve"> terminal, based on straight-line distance, to the location of the retail sale. It's possible that this may </t>
    </r>
    <r>
      <rPr>
        <u/>
        <sz val="10"/>
        <color rgb="FFFF0000"/>
        <rFont val="Arial"/>
        <family val="2"/>
      </rPr>
      <t>NOT</t>
    </r>
    <r>
      <rPr>
        <sz val="10"/>
        <rFont val="Arial"/>
        <family val="2"/>
      </rPr>
      <t xml:space="preserve"> be the terminal from which you purchased product. It is also possible that the </t>
    </r>
    <r>
      <rPr>
        <u/>
        <sz val="10"/>
        <color rgb="FFFF0000"/>
        <rFont val="Arial"/>
        <family val="2"/>
      </rPr>
      <t>CLOSEST</t>
    </r>
    <r>
      <rPr>
        <sz val="10"/>
        <rFont val="Arial"/>
        <family val="2"/>
      </rPr>
      <t xml:space="preserve"> terminal could be outside of Wisconsin.  For more information, see Wis. Adm. Code s. ATCP 105.21 (3).</t>
    </r>
  </si>
  <si>
    <r>
      <t>Note 3</t>
    </r>
    <r>
      <rPr>
        <sz val="10"/>
        <rFont val="Arial"/>
        <family val="2"/>
      </rPr>
      <t xml:space="preserve">: It's important to remember that this part of the calculation is based on: the </t>
    </r>
    <r>
      <rPr>
        <u/>
        <sz val="10"/>
        <color rgb="FFFF0000"/>
        <rFont val="Arial"/>
        <family val="2"/>
      </rPr>
      <t>APTP ON THE DAY BEFORE</t>
    </r>
    <r>
      <rPr>
        <sz val="10"/>
        <rFont val="Arial"/>
        <family val="2"/>
      </rPr>
      <t xml:space="preserve"> the retail sale.  For more information, see the definition of "determination date" in Wis. Stat. s. 100.30 (2) (cg).</t>
    </r>
  </si>
  <si>
    <r>
      <t>Note 4:</t>
    </r>
    <r>
      <rPr>
        <b/>
        <sz val="10"/>
        <rFont val="Arial"/>
        <family val="2"/>
      </rPr>
      <t xml:space="preserve"> </t>
    </r>
    <r>
      <rPr>
        <sz val="10"/>
        <rFont val="Arial"/>
        <family val="2"/>
      </rPr>
      <t xml:space="preserve">This is the standard Federal tax rate. This tax rate is applicable to E10, RFG and conventional gasoline.   </t>
    </r>
  </si>
  <si>
    <r>
      <t>Note 6:</t>
    </r>
    <r>
      <rPr>
        <sz val="10"/>
        <rFont val="Arial"/>
        <family val="2"/>
      </rPr>
      <t xml:space="preserve"> For Step 2, The "APTP on day of last purchase" means the day you actually purchased product.  </t>
    </r>
    <r>
      <rPr>
        <sz val="10"/>
        <color rgb="FFFF0000"/>
        <rFont val="Arial"/>
        <family val="2"/>
      </rPr>
      <t>BUT</t>
    </r>
    <r>
      <rPr>
        <sz val="10"/>
        <rFont val="Arial"/>
        <family val="2"/>
      </rPr>
      <t>, that must be within 10 days prior to the day of the retail sale. For more information, see the definition of "determination date" in Wis. Stat. s. 100.30 (2) (cg).</t>
    </r>
  </si>
  <si>
    <r>
      <t>Note 10:</t>
    </r>
    <r>
      <rPr>
        <b/>
        <sz val="10"/>
        <rFont val="Arial"/>
        <family val="2"/>
      </rPr>
      <t xml:space="preserve"> Finding the APTP for other types of fuel:  </t>
    </r>
    <r>
      <rPr>
        <sz val="10"/>
        <rFont val="Arial"/>
        <family val="2"/>
      </rPr>
      <t xml:space="preserve">If there is not an APTP listed for the exact product that you are selling, you may use either (1) the APTP at the next closest termial offering your product, or (2) use the APTP for the product most similar at the nearest termal.  For more information see Wis. Adm. Code, s. ATCP 105.22.  </t>
    </r>
  </si>
  <si>
    <r>
      <rPr>
        <b/>
        <sz val="11"/>
        <color theme="1"/>
        <rFont val="Aptos Narrow"/>
        <scheme val="minor"/>
      </rPr>
      <t>For Questions:</t>
    </r>
    <r>
      <rPr>
        <sz val="11"/>
        <color theme="1"/>
        <rFont val="Aptos Narrow"/>
        <family val="2"/>
        <scheme val="minor"/>
      </rPr>
      <t xml:space="preserve">      Please call the Trade Practices Auditor (608) 224-4989, the Trade Practices Section Manager                (608) 224-4925, or email: DATCPTradeBureau@wisconsin.gov</t>
    </r>
  </si>
  <si>
    <r>
      <t>Closest Terminal</t>
    </r>
    <r>
      <rPr>
        <b/>
        <vertAlign val="superscript"/>
        <sz val="10"/>
        <color theme="1"/>
        <rFont val="Aptos Narrow"/>
        <family val="2"/>
        <scheme val="minor"/>
      </rPr>
      <t>2</t>
    </r>
    <r>
      <rPr>
        <b/>
        <sz val="10"/>
        <color theme="1"/>
        <rFont val="Aptos Narrow"/>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</si>
</sst>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0_);_(* \(#,##0.0000\);_(* &quot;-&quot;??_);_(@_)"/>
    <numFmt numFmtId="165" formatCode="0.0000"/>
    <numFmt numFmtId="166" formatCode="&quot;$&quot;#,##0.0000"/>
  </numFmts>
  <fonts count="30" x14ac:knownFonts="1">
    <font>
      <sz val="11"/>
      <color theme="1"/>
      <name val="Aptos Narrow"/>
      <family val="2"/>
      <scheme val="minor"/>
    </font>
    <font>
      <sz val="11"/>
      <color theme="1"/>
      <name val="Aptos Narrow"/>
      <family val="2"/>
      <scheme val="minor"/>
    </font>
    <font>
      <b/>
      <sz val="10"/>
      <name val="Arial"/>
      <family val="2"/>
    </font>
    <font>
      <b/>
      <sz val="9"/>
      <name val="Arial"/>
      <family val="2"/>
    </font>
    <font>
      <sz val="10"/>
      <name val="Arial"/>
      <family val="2"/>
    </font>
    <font>
      <b/>
      <i/>
      <u/>
      <sz val="10"/>
      <name val="Arial"/>
      <family val="2"/>
    </font>
    <font>
      <b/>
      <i/>
      <u/>
      <sz val="9"/>
      <name val="Arial"/>
      <family val="2"/>
    </font>
    <font>
      <b/>
      <sz val="12"/>
      <color theme="1"/>
      <name val="Arial"/>
      <family val="2"/>
    </font>
    <font>
      <b/>
      <u val="doubleAccounting"/>
      <sz val="16"/>
      <name val="Arial"/>
      <family val="2"/>
    </font>
    <font>
      <b/>
      <u/>
      <sz val="10"/>
      <name val="Arial"/>
      <family val="2"/>
    </font>
    <font>
      <u/>
      <sz val="10"/>
      <name val="Arial"/>
      <family val="2"/>
    </font>
    <font>
      <u/>
      <sz val="10"/>
      <color rgb="FFFF0000"/>
      <name val="Arial"/>
      <family val="2"/>
    </font>
    <font>
      <sz val="10"/>
      <color rgb="FFFF0000"/>
      <name val="Arial"/>
      <family val="2"/>
    </font>
    <font>
      <u/>
      <sz val="11"/>
      <color theme="10"/>
      <name val="Aptos Narrow"/>
      <family val="2"/>
      <scheme val="minor"/>
    </font>
    <font>
      <b/>
      <sz val="11"/>
      <color theme="1"/>
      <name val="Aptos Narrow"/>
      <family val="2"/>
      <scheme val="minor"/>
    </font>
    <font>
      <vertAlign val="superscript"/>
      <sz val="10"/>
      <name val="Arial"/>
      <family val="2"/>
    </font>
    <font>
      <b/>
      <vertAlign val="superscript"/>
      <sz val="10"/>
      <name val="Arial"/>
      <family val="2"/>
    </font>
    <font>
      <sz val="9"/>
      <name val="Arial"/>
      <family val="2"/>
    </font>
    <font>
      <b/>
      <sz val="20"/>
      <color theme="1"/>
      <name val="Aptos Narrow"/>
      <family val="2"/>
      <scheme val="minor"/>
    </font>
    <font>
      <b/>
      <u/>
      <sz val="16"/>
      <color rgb="FFFF0000"/>
      <name val="Aptos Narrow"/>
      <family val="2"/>
      <scheme val="minor"/>
    </font>
    <font>
      <b/>
      <sz val="11"/>
      <color rgb="FFFFFF00"/>
      <name val="Aptos Narrow"/>
      <family val="2"/>
      <scheme val="minor"/>
    </font>
    <font>
      <b/>
      <vertAlign val="superscript"/>
      <sz val="11"/>
      <name val="Arial"/>
      <family val="2"/>
    </font>
    <font>
      <sz val="9"/>
      <color indexed="81"/>
      <name val="Tahoma"/>
      <family val="2"/>
    </font>
    <font>
      <b/>
      <sz val="9"/>
      <color indexed="81"/>
      <name val="Tahoma"/>
      <family val="2"/>
    </font>
    <font>
      <b/>
      <sz val="11"/>
      <color theme="1"/>
      <name val="Aptos Narrow"/>
      <scheme val="minor"/>
    </font>
    <font>
      <sz val="11"/>
      <color theme="1"/>
      <name val="Aptos Narrow"/>
      <scheme val="minor"/>
    </font>
    <font>
      <sz val="11"/>
      <name val="Arial"/>
      <family val="2"/>
    </font>
    <font>
      <b/>
      <sz val="11"/>
      <name val="Arial"/>
      <family val="2"/>
    </font>
    <font>
      <b/>
      <sz val="10"/>
      <color theme="1"/>
      <name val="Aptos Narrow"/>
      <family val="2"/>
      <scheme val="minor"/>
    </font>
    <font>
      <b/>
      <vertAlign val="superscript"/>
      <sz val="10"/>
      <color theme="1"/>
      <name val="Aptos Narrow"/>
      <family val="2"/>
      <scheme val="minor"/>
    </font>
  </fonts>
  <fills count="9">
    <fill>
      <patternFill patternType="none"/>
    </fill>
    <fill>
      <patternFill patternType="gray125"/>
    </fill>
    <fill>
      <patternFill patternType="solid">
        <fgColor indexed="22"/>
        <bgColor indexed="64"/>
      </patternFill>
    </fill>
    <fill>
      <patternFill patternType="solid">
        <fgColor theme="3" tint="0.89999084444715716"/>
        <bgColor indexed="64"/>
      </patternFill>
    </fill>
    <fill>
      <patternFill patternType="solid">
        <fgColor indexed="4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tint="-0.249977111117893"/>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rgb="FF00B0F0"/>
      </left>
      <right style="thin">
        <color rgb="FF00B0F0"/>
      </right>
      <top style="thin">
        <color rgb="FF00B0F0"/>
      </top>
      <bottom style="thin">
        <color rgb="FF00B0F0"/>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double">
        <color indexed="64"/>
      </right>
      <top/>
      <bottom/>
      <diagonal/>
    </border>
    <border>
      <left style="thin">
        <color rgb="FF00B0F0"/>
      </left>
      <right style="double">
        <color indexed="64"/>
      </right>
      <top style="thin">
        <color rgb="FF00B0F0"/>
      </top>
      <bottom style="thin">
        <color rgb="FF00B0F0"/>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thick">
        <color auto="1"/>
      </left>
      <right style="thick">
        <color auto="1"/>
      </right>
      <top/>
      <bottom/>
      <diagonal/>
    </border>
    <border>
      <left style="thin">
        <color rgb="FF00B0F0"/>
      </left>
      <right/>
      <top style="thin">
        <color rgb="FF00B0F0"/>
      </top>
      <bottom style="thin">
        <color rgb="FF00B0F0"/>
      </bottom>
      <diagonal/>
    </border>
    <border>
      <left style="double">
        <color indexed="64"/>
      </left>
      <right/>
      <top style="medium">
        <color indexed="64"/>
      </top>
      <bottom/>
      <diagonal/>
    </border>
    <border>
      <left/>
      <right style="thick">
        <color auto="1"/>
      </right>
      <top style="medium">
        <color indexed="64"/>
      </top>
      <bottom/>
      <diagonal/>
    </border>
    <border>
      <left style="thick">
        <color auto="1"/>
      </left>
      <right/>
      <top style="medium">
        <color indexed="64"/>
      </top>
      <bottom/>
      <diagonal/>
    </border>
    <border>
      <left/>
      <right style="double">
        <color indexed="64"/>
      </right>
      <top style="medium">
        <color indexed="64"/>
      </top>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78">
    <xf numFmtId="0" fontId="0" fillId="0" borderId="0" xfId="0"/>
    <xf numFmtId="0" fontId="0" fillId="3" borderId="0" xfId="0" applyFill="1"/>
    <xf numFmtId="0" fontId="2" fillId="0" borderId="0" xfId="0" applyFont="1"/>
    <xf numFmtId="166" fontId="7" fillId="5" borderId="0" xfId="0" applyNumberFormat="1" applyFont="1" applyFill="1"/>
    <xf numFmtId="166" fontId="0" fillId="0" borderId="0" xfId="0" applyNumberFormat="1"/>
    <xf numFmtId="0" fontId="2" fillId="0" borderId="4" xfId="0" applyFont="1" applyBorder="1" applyAlignment="1">
      <alignment wrapText="1"/>
    </xf>
    <xf numFmtId="0" fontId="4" fillId="0" borderId="0" xfId="0" applyFont="1" applyAlignment="1">
      <alignment wrapText="1"/>
    </xf>
    <xf numFmtId="0" fontId="17" fillId="0" borderId="3" xfId="0" applyFont="1" applyBorder="1" applyAlignment="1">
      <alignment wrapText="1"/>
    </xf>
    <xf numFmtId="0" fontId="0" fillId="0" borderId="15" xfId="0" applyBorder="1"/>
    <xf numFmtId="0" fontId="4" fillId="0" borderId="15" xfId="0" applyFont="1" applyBorder="1" applyAlignment="1">
      <alignment wrapText="1"/>
    </xf>
    <xf numFmtId="0" fontId="17" fillId="0" borderId="16" xfId="0" applyFont="1" applyBorder="1" applyAlignment="1">
      <alignment wrapText="1"/>
    </xf>
    <xf numFmtId="0" fontId="2" fillId="0" borderId="17" xfId="0" applyFont="1" applyBorder="1" applyAlignment="1">
      <alignment wrapText="1"/>
    </xf>
    <xf numFmtId="0" fontId="0" fillId="3" borderId="22" xfId="0" applyFill="1" applyBorder="1"/>
    <xf numFmtId="0" fontId="2" fillId="2" borderId="14" xfId="0" applyFont="1" applyFill="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xf>
    <xf numFmtId="0" fontId="4" fillId="2" borderId="24" xfId="0" applyFont="1" applyFill="1" applyBorder="1" applyAlignment="1">
      <alignment horizontal="center" wrapText="1"/>
    </xf>
    <xf numFmtId="0" fontId="4" fillId="2" borderId="12" xfId="0" applyFont="1" applyFill="1" applyBorder="1" applyAlignment="1">
      <alignment horizontal="center"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18" fillId="8" borderId="0" xfId="0" applyFont="1" applyFill="1" applyAlignment="1">
      <alignment horizontal="center" vertical="center"/>
    </xf>
    <xf numFmtId="0" fontId="0" fillId="8" borderId="0" xfId="0" applyFill="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2" xfId="0" applyFill="1" applyBorder="1" applyAlignment="1">
      <alignment horizontal="left" vertical="top" wrapText="1"/>
    </xf>
    <xf numFmtId="0" fontId="0" fillId="8" borderId="11"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14" fillId="8" borderId="14" xfId="0" applyFont="1" applyFill="1" applyBorder="1" applyAlignment="1">
      <alignment horizontal="center"/>
    </xf>
    <xf numFmtId="0" fontId="0" fillId="8" borderId="9" xfId="0" applyFill="1" applyBorder="1" applyAlignment="1">
      <alignment horizontal="center"/>
    </xf>
    <xf numFmtId="0" fontId="0" fillId="8" borderId="1" xfId="0" applyFill="1" applyBorder="1" applyAlignment="1">
      <alignment horizontal="center"/>
    </xf>
    <xf numFmtId="0" fontId="13" fillId="8" borderId="5" xfId="2" applyFill="1" applyBorder="1" applyAlignment="1" applyProtection="1">
      <alignment horizontal="center" vertical="center" wrapText="1"/>
      <protection locked="0"/>
    </xf>
    <xf numFmtId="0" fontId="13" fillId="8" borderId="12" xfId="2" applyFill="1" applyBorder="1" applyAlignment="1" applyProtection="1">
      <alignment horizontal="center" vertical="center" wrapText="1"/>
      <protection locked="0"/>
    </xf>
    <xf numFmtId="0" fontId="0" fillId="8" borderId="12" xfId="0" applyFill="1" applyBorder="1"/>
    <xf numFmtId="0" fontId="0" fillId="8" borderId="6" xfId="0" applyFill="1" applyBorder="1"/>
    <xf numFmtId="0" fontId="13" fillId="8" borderId="7" xfId="2" applyFill="1" applyBorder="1" applyAlignment="1" applyProtection="1">
      <alignment horizontal="center" vertical="center" wrapText="1"/>
      <protection locked="0"/>
    </xf>
    <xf numFmtId="0" fontId="13" fillId="8" borderId="13" xfId="2" applyFill="1" applyBorder="1" applyAlignment="1" applyProtection="1">
      <alignment horizontal="center" vertical="center" wrapText="1"/>
      <protection locked="0"/>
    </xf>
    <xf numFmtId="0" fontId="0" fillId="8" borderId="13" xfId="0" applyFill="1" applyBorder="1"/>
    <xf numFmtId="0" fontId="0" fillId="8" borderId="8" xfId="0" applyFill="1" applyBorder="1"/>
    <xf numFmtId="0" fontId="14" fillId="8" borderId="14" xfId="0" applyFont="1" applyFill="1" applyBorder="1" applyAlignment="1">
      <alignment horizontal="left" vertical="center"/>
    </xf>
    <xf numFmtId="0" fontId="14" fillId="8" borderId="9" xfId="0" applyFont="1" applyFill="1" applyBorder="1" applyAlignment="1">
      <alignment horizontal="left" vertical="center"/>
    </xf>
    <xf numFmtId="14" fontId="0" fillId="6" borderId="9" xfId="0" applyNumberFormat="1" applyFill="1" applyBorder="1" applyAlignment="1">
      <alignment horizontal="left" vertical="center"/>
    </xf>
    <xf numFmtId="0" fontId="0" fillId="6" borderId="1" xfId="0" applyFill="1" applyBorder="1" applyAlignment="1">
      <alignment horizontal="left" vertical="center"/>
    </xf>
    <xf numFmtId="0" fontId="14" fillId="6" borderId="9" xfId="0" applyFont="1" applyFill="1" applyBorder="1" applyAlignment="1">
      <alignment horizontal="left" vertical="center"/>
    </xf>
    <xf numFmtId="0" fontId="14" fillId="6" borderId="13" xfId="0" applyFont="1" applyFill="1" applyBorder="1" applyAlignment="1">
      <alignment horizontal="left" vertical="center"/>
    </xf>
    <xf numFmtId="0" fontId="0" fillId="6" borderId="8" xfId="0" applyFill="1" applyBorder="1" applyAlignment="1">
      <alignment horizontal="left" vertical="center"/>
    </xf>
    <xf numFmtId="0" fontId="9" fillId="0" borderId="0" xfId="0" applyFont="1" applyAlignment="1">
      <alignment horizontal="left" wrapText="1"/>
    </xf>
    <xf numFmtId="0" fontId="4" fillId="0" borderId="0" xfId="0" applyFont="1" applyAlignment="1">
      <alignment horizontal="left" wrapText="1"/>
    </xf>
    <xf numFmtId="0" fontId="0" fillId="0" borderId="0" xfId="0"/>
    <xf numFmtId="0" fontId="0" fillId="0" borderId="0" xfId="0" applyAlignment="1">
      <alignment horizontal="left" wrapText="1"/>
    </xf>
    <xf numFmtId="0" fontId="2" fillId="2" borderId="5" xfId="0" applyFont="1" applyFill="1" applyBorder="1" applyAlignment="1">
      <alignment horizontal="center"/>
    </xf>
    <xf numFmtId="0" fontId="2" fillId="2" borderId="12" xfId="0" applyFont="1" applyFill="1" applyBorder="1" applyAlignment="1">
      <alignment horizontal="center"/>
    </xf>
    <xf numFmtId="0" fontId="0" fillId="0" borderId="6" xfId="0" applyBorder="1"/>
    <xf numFmtId="0" fontId="2" fillId="2" borderId="7" xfId="0" applyFont="1" applyFill="1" applyBorder="1" applyAlignment="1">
      <alignment horizontal="center"/>
    </xf>
    <xf numFmtId="0" fontId="2" fillId="2" borderId="13" xfId="0" applyFont="1" applyFill="1" applyBorder="1" applyAlignment="1">
      <alignment horizontal="center"/>
    </xf>
    <xf numFmtId="0" fontId="0" fillId="0" borderId="8" xfId="0" applyBorder="1"/>
    <xf numFmtId="0" fontId="0" fillId="0" borderId="12" xfId="0" applyBorder="1"/>
    <xf numFmtId="0" fontId="3" fillId="2" borderId="2" xfId="0" applyFont="1" applyFill="1" applyBorder="1" applyAlignment="1">
      <alignment horizontal="center"/>
    </xf>
    <xf numFmtId="0" fontId="0" fillId="0" borderId="11" xfId="0" applyBorder="1"/>
    <xf numFmtId="0" fontId="2" fillId="4" borderId="5" xfId="0" applyFont="1" applyFill="1" applyBorder="1" applyAlignment="1">
      <alignment horizontal="center" vertical="center" wrapText="1"/>
    </xf>
    <xf numFmtId="0" fontId="0" fillId="0" borderId="7" xfId="0" applyBorder="1"/>
    <xf numFmtId="0" fontId="0" fillId="0" borderId="13" xfId="0" applyBorder="1"/>
    <xf numFmtId="166" fontId="8" fillId="7" borderId="5" xfId="1" applyNumberFormat="1" applyFont="1" applyFill="1" applyBorder="1" applyAlignment="1">
      <alignment horizontal="center" vertical="center" wrapText="1"/>
    </xf>
    <xf numFmtId="166" fontId="8" fillId="7" borderId="7" xfId="1" applyNumberFormat="1" applyFont="1" applyFill="1" applyBorder="1" applyAlignment="1">
      <alignment horizontal="center" vertical="center" wrapText="1"/>
    </xf>
    <xf numFmtId="164" fontId="26" fillId="6" borderId="10" xfId="1" applyNumberFormat="1" applyFont="1" applyFill="1" applyBorder="1" applyAlignment="1" applyProtection="1">
      <alignment horizontal="right"/>
      <protection locked="0"/>
    </xf>
    <xf numFmtId="164" fontId="26" fillId="0" borderId="0" xfId="1" applyNumberFormat="1" applyFont="1" applyBorder="1" applyAlignment="1"/>
    <xf numFmtId="164" fontId="26" fillId="0" borderId="3" xfId="1" applyNumberFormat="1" applyFont="1" applyBorder="1" applyAlignment="1"/>
    <xf numFmtId="164" fontId="26" fillId="6" borderId="23" xfId="1" applyNumberFormat="1" applyFont="1" applyFill="1" applyBorder="1" applyAlignment="1" applyProtection="1">
      <alignment horizontal="right"/>
      <protection locked="0"/>
    </xf>
    <xf numFmtId="165" fontId="26" fillId="6" borderId="19" xfId="0" applyNumberFormat="1" applyFont="1" applyFill="1" applyBorder="1" applyAlignment="1" applyProtection="1">
      <alignment horizontal="right"/>
      <protection locked="0"/>
    </xf>
    <xf numFmtId="164" fontId="26" fillId="0" borderId="18" xfId="1" applyNumberFormat="1" applyFont="1" applyBorder="1" applyAlignment="1"/>
    <xf numFmtId="164" fontId="26" fillId="0" borderId="20" xfId="1" applyNumberFormat="1" applyFont="1" applyBorder="1" applyAlignment="1"/>
    <xf numFmtId="164" fontId="27" fillId="5" borderId="4" xfId="1" applyNumberFormat="1" applyFont="1" applyFill="1" applyBorder="1" applyAlignment="1"/>
    <xf numFmtId="164" fontId="27" fillId="5" borderId="21" xfId="1" applyNumberFormat="1" applyFont="1" applyFill="1" applyBorder="1" applyAlignment="1"/>
    <xf numFmtId="0" fontId="28" fillId="8" borderId="7" xfId="0" applyFont="1" applyFill="1" applyBorder="1" applyAlignment="1">
      <alignment horizontal="left" vertical="center"/>
    </xf>
    <xf numFmtId="0" fontId="28" fillId="8" borderId="13" xfId="0" applyFont="1" applyFill="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647700</xdr:colOff>
      <xdr:row>16</xdr:row>
      <xdr:rowOff>0</xdr:rowOff>
    </xdr:from>
    <xdr:to>
      <xdr:col>4</xdr:col>
      <xdr:colOff>457200</xdr:colOff>
      <xdr:row>19</xdr:row>
      <xdr:rowOff>85725</xdr:rowOff>
    </xdr:to>
    <xdr:cxnSp macro="">
      <xdr:nvCxnSpPr>
        <xdr:cNvPr id="3" name="Straight Arrow Connector 2">
          <a:extLst>
            <a:ext uri="{FF2B5EF4-FFF2-40B4-BE49-F238E27FC236}">
              <a16:creationId xmlns:a16="http://schemas.microsoft.com/office/drawing/2014/main" id="{2CDCB5B6-DA26-AF1C-9FD4-F2932264B6AA}"/>
            </a:ext>
          </a:extLst>
        </xdr:cNvPr>
        <xdr:cNvCxnSpPr/>
      </xdr:nvCxnSpPr>
      <xdr:spPr>
        <a:xfrm>
          <a:off x="1609725" y="4076700"/>
          <a:ext cx="638175" cy="41910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16</xdr:row>
      <xdr:rowOff>9525</xdr:rowOff>
    </xdr:from>
    <xdr:to>
      <xdr:col>5</xdr:col>
      <xdr:colOff>304800</xdr:colOff>
      <xdr:row>19</xdr:row>
      <xdr:rowOff>76200</xdr:rowOff>
    </xdr:to>
    <xdr:cxnSp macro="">
      <xdr:nvCxnSpPr>
        <xdr:cNvPr id="5" name="Straight Arrow Connector 4">
          <a:extLst>
            <a:ext uri="{FF2B5EF4-FFF2-40B4-BE49-F238E27FC236}">
              <a16:creationId xmlns:a16="http://schemas.microsoft.com/office/drawing/2014/main" id="{8DA34024-CDAE-D37D-71C9-F22EB6339A05}"/>
            </a:ext>
          </a:extLst>
        </xdr:cNvPr>
        <xdr:cNvCxnSpPr/>
      </xdr:nvCxnSpPr>
      <xdr:spPr>
        <a:xfrm flipH="1">
          <a:off x="2724150" y="3990975"/>
          <a:ext cx="304800" cy="40005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25400</xdr:colOff>
      <xdr:row>16</xdr:row>
      <xdr:rowOff>9525</xdr:rowOff>
    </xdr:from>
    <xdr:to>
      <xdr:col>8</xdr:col>
      <xdr:colOff>314325</xdr:colOff>
      <xdr:row>19</xdr:row>
      <xdr:rowOff>38100</xdr:rowOff>
    </xdr:to>
    <xdr:cxnSp macro="">
      <xdr:nvCxnSpPr>
        <xdr:cNvPr id="14" name="Straight Arrow Connector 13">
          <a:extLst>
            <a:ext uri="{FF2B5EF4-FFF2-40B4-BE49-F238E27FC236}">
              <a16:creationId xmlns:a16="http://schemas.microsoft.com/office/drawing/2014/main" id="{2FB570AD-0FDE-4431-C588-9AFE52235AAB}"/>
            </a:ext>
          </a:extLst>
        </xdr:cNvPr>
        <xdr:cNvCxnSpPr/>
      </xdr:nvCxnSpPr>
      <xdr:spPr>
        <a:xfrm flipH="1">
          <a:off x="4549775" y="3990975"/>
          <a:ext cx="288925" cy="36195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19050</xdr:colOff>
      <xdr:row>16</xdr:row>
      <xdr:rowOff>9525</xdr:rowOff>
    </xdr:from>
    <xdr:to>
      <xdr:col>11</xdr:col>
      <xdr:colOff>9525</xdr:colOff>
      <xdr:row>19</xdr:row>
      <xdr:rowOff>82550</xdr:rowOff>
    </xdr:to>
    <xdr:cxnSp macro="">
      <xdr:nvCxnSpPr>
        <xdr:cNvPr id="16" name="Straight Arrow Connector 15">
          <a:extLst>
            <a:ext uri="{FF2B5EF4-FFF2-40B4-BE49-F238E27FC236}">
              <a16:creationId xmlns:a16="http://schemas.microsoft.com/office/drawing/2014/main" id="{71DE77E3-7DF6-0D45-C526-8087435AA8CA}"/>
            </a:ext>
          </a:extLst>
        </xdr:cNvPr>
        <xdr:cNvCxnSpPr/>
      </xdr:nvCxnSpPr>
      <xdr:spPr>
        <a:xfrm flipH="1">
          <a:off x="5343525" y="4086225"/>
          <a:ext cx="971550" cy="406400"/>
        </a:xfrm>
        <a:prstGeom prst="straightConnector1">
          <a:avLst/>
        </a:prstGeom>
        <a:ln w="3810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6350</xdr:colOff>
      <xdr:row>23</xdr:row>
      <xdr:rowOff>6350</xdr:rowOff>
    </xdr:from>
    <xdr:to>
      <xdr:col>5</xdr:col>
      <xdr:colOff>533400</xdr:colOff>
      <xdr:row>24</xdr:row>
      <xdr:rowOff>104775</xdr:rowOff>
    </xdr:to>
    <xdr:cxnSp macro="">
      <xdr:nvCxnSpPr>
        <xdr:cNvPr id="8" name="Straight Arrow Connector 7">
          <a:extLst>
            <a:ext uri="{FF2B5EF4-FFF2-40B4-BE49-F238E27FC236}">
              <a16:creationId xmlns:a16="http://schemas.microsoft.com/office/drawing/2014/main" id="{6C51CA4E-3F51-71A1-131A-FEE789138043}"/>
            </a:ext>
          </a:extLst>
        </xdr:cNvPr>
        <xdr:cNvCxnSpPr/>
      </xdr:nvCxnSpPr>
      <xdr:spPr>
        <a:xfrm>
          <a:off x="2730500" y="5816600"/>
          <a:ext cx="527050" cy="2794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419100</xdr:colOff>
      <xdr:row>23</xdr:row>
      <xdr:rowOff>19050</xdr:rowOff>
    </xdr:from>
    <xdr:to>
      <xdr:col>7</xdr:col>
      <xdr:colOff>647700</xdr:colOff>
      <xdr:row>24</xdr:row>
      <xdr:rowOff>123825</xdr:rowOff>
    </xdr:to>
    <xdr:cxnSp macro="">
      <xdr:nvCxnSpPr>
        <xdr:cNvPr id="10" name="Straight Arrow Connector 9">
          <a:extLst>
            <a:ext uri="{FF2B5EF4-FFF2-40B4-BE49-F238E27FC236}">
              <a16:creationId xmlns:a16="http://schemas.microsoft.com/office/drawing/2014/main" id="{2044441E-8BCF-A596-F3AE-08EB7ADBBA41}"/>
            </a:ext>
          </a:extLst>
        </xdr:cNvPr>
        <xdr:cNvCxnSpPr/>
      </xdr:nvCxnSpPr>
      <xdr:spPr>
        <a:xfrm flipH="1">
          <a:off x="3990975" y="5105400"/>
          <a:ext cx="228600" cy="2476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ld.axxispetro.com/download/wisconsin-cta.tx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view="pageBreakPreview" topLeftCell="B1" zoomScaleNormal="100" zoomScaleSheetLayoutView="100" workbookViewId="0">
      <selection activeCell="D5" sqref="D5:E5"/>
    </sheetView>
  </sheetViews>
  <sheetFormatPr defaultRowHeight="14.5" x14ac:dyDescent="0.35"/>
  <cols>
    <col min="1" max="1" width="3.36328125" hidden="1" customWidth="1"/>
    <col min="2" max="2" width="13.453125" customWidth="1"/>
    <col min="3" max="3" width="8.453125" customWidth="1"/>
    <col min="4" max="4" width="1.6328125" customWidth="1"/>
    <col min="5" max="5" width="13.453125" customWidth="1"/>
    <col min="6" max="6" width="8.453125" bestFit="1" customWidth="1"/>
    <col min="7" max="7" width="2.453125" customWidth="1"/>
    <col min="8" max="8" width="13.453125" bestFit="1" customWidth="1"/>
    <col min="9" max="9" width="8.453125" bestFit="1" customWidth="1"/>
    <col min="10" max="10" width="1.7265625" customWidth="1"/>
    <col min="11" max="11" width="13.453125" bestFit="1" customWidth="1"/>
    <col min="12" max="12" width="8.453125" bestFit="1" customWidth="1"/>
  </cols>
  <sheetData>
    <row r="1" spans="1:12" ht="25.5" customHeight="1" x14ac:dyDescent="0.35">
      <c r="B1" s="21" t="s">
        <v>20</v>
      </c>
      <c r="C1" s="22"/>
      <c r="D1" s="22"/>
      <c r="E1" s="22"/>
      <c r="F1" s="22"/>
      <c r="G1" s="22"/>
      <c r="H1" s="22"/>
      <c r="I1" s="22"/>
      <c r="J1" s="22"/>
      <c r="K1" s="22"/>
      <c r="L1" s="22"/>
    </row>
    <row r="2" spans="1:12" ht="31" customHeight="1" thickBot="1" x14ac:dyDescent="0.4">
      <c r="B2" s="23" t="s">
        <v>44</v>
      </c>
      <c r="C2" s="24"/>
      <c r="D2" s="24"/>
      <c r="E2" s="24"/>
      <c r="F2" s="24"/>
      <c r="G2" s="24"/>
      <c r="H2" s="24"/>
      <c r="I2" s="24"/>
      <c r="J2" s="24"/>
      <c r="K2" s="24"/>
      <c r="L2" s="24"/>
    </row>
    <row r="3" spans="1:12" ht="16.5" customHeight="1" thickBot="1" x14ac:dyDescent="0.4">
      <c r="B3" s="25" t="s">
        <v>32</v>
      </c>
      <c r="C3" s="26"/>
      <c r="D3" s="42" t="s">
        <v>28</v>
      </c>
      <c r="E3" s="43"/>
      <c r="F3" s="44">
        <v>42787</v>
      </c>
      <c r="G3" s="45"/>
      <c r="H3" s="31" t="s">
        <v>33</v>
      </c>
      <c r="I3" s="32"/>
      <c r="J3" s="32"/>
      <c r="K3" s="32"/>
      <c r="L3" s="33"/>
    </row>
    <row r="4" spans="1:12" ht="13.5" customHeight="1" thickBot="1" x14ac:dyDescent="0.4">
      <c r="B4" s="27"/>
      <c r="C4" s="28"/>
      <c r="D4" s="42" t="s">
        <v>29</v>
      </c>
      <c r="E4" s="43"/>
      <c r="F4" s="46" t="s">
        <v>30</v>
      </c>
      <c r="G4" s="45"/>
      <c r="H4" s="34" t="s">
        <v>21</v>
      </c>
      <c r="I4" s="35"/>
      <c r="J4" s="35"/>
      <c r="K4" s="36"/>
      <c r="L4" s="37"/>
    </row>
    <row r="5" spans="1:12" ht="21" customHeight="1" thickBot="1" x14ac:dyDescent="0.4">
      <c r="B5" s="29"/>
      <c r="C5" s="30"/>
      <c r="D5" s="76" t="s">
        <v>45</v>
      </c>
      <c r="E5" s="77"/>
      <c r="F5" s="47" t="s">
        <v>31</v>
      </c>
      <c r="G5" s="48"/>
      <c r="H5" s="38"/>
      <c r="I5" s="39"/>
      <c r="J5" s="39"/>
      <c r="K5" s="40"/>
      <c r="L5" s="41"/>
    </row>
    <row r="6" spans="1:12" ht="15" thickBot="1" x14ac:dyDescent="0.4">
      <c r="G6" s="4"/>
    </row>
    <row r="7" spans="1:12" ht="15" thickBot="1" x14ac:dyDescent="0.4">
      <c r="B7" s="13" t="s">
        <v>0</v>
      </c>
      <c r="C7" s="15"/>
      <c r="E7" s="13" t="s">
        <v>6</v>
      </c>
      <c r="F7" s="14"/>
      <c r="G7" s="12"/>
      <c r="H7" s="14" t="s">
        <v>7</v>
      </c>
      <c r="I7" s="15"/>
      <c r="K7" s="13" t="s">
        <v>9</v>
      </c>
      <c r="L7" s="15"/>
    </row>
    <row r="8" spans="1:12" ht="32.25" customHeight="1" x14ac:dyDescent="0.35">
      <c r="B8" s="16" t="s">
        <v>36</v>
      </c>
      <c r="C8" s="17"/>
      <c r="E8" s="17" t="s">
        <v>37</v>
      </c>
      <c r="F8" s="18"/>
      <c r="G8" s="12"/>
      <c r="H8" s="19" t="s">
        <v>38</v>
      </c>
      <c r="I8" s="17"/>
      <c r="K8" s="17" t="s">
        <v>27</v>
      </c>
      <c r="L8" s="20"/>
    </row>
    <row r="9" spans="1:12" x14ac:dyDescent="0.35">
      <c r="B9" s="8"/>
      <c r="C9" s="67">
        <v>1.5529999999999999</v>
      </c>
      <c r="F9" s="70">
        <v>1.5806</v>
      </c>
      <c r="G9" s="12"/>
      <c r="I9" s="67">
        <v>1.53</v>
      </c>
      <c r="L9" s="71">
        <v>1.53</v>
      </c>
    </row>
    <row r="10" spans="1:12" ht="18" customHeight="1" x14ac:dyDescent="0.35">
      <c r="B10" s="9" t="s">
        <v>22</v>
      </c>
      <c r="C10" s="68">
        <v>0.184</v>
      </c>
      <c r="E10" s="6" t="s">
        <v>24</v>
      </c>
      <c r="F10" s="68">
        <v>0.184</v>
      </c>
      <c r="G10" s="12"/>
      <c r="H10" s="6" t="s">
        <v>25</v>
      </c>
      <c r="I10" s="68">
        <v>0.184</v>
      </c>
      <c r="K10" s="6" t="s">
        <v>25</v>
      </c>
      <c r="L10" s="72">
        <v>0.184</v>
      </c>
    </row>
    <row r="11" spans="1:12" ht="18" customHeight="1" x14ac:dyDescent="0.35">
      <c r="B11" s="9" t="s">
        <v>1</v>
      </c>
      <c r="C11" s="68">
        <v>0.309</v>
      </c>
      <c r="E11" s="6" t="s">
        <v>1</v>
      </c>
      <c r="F11" s="68">
        <v>0.309</v>
      </c>
      <c r="G11" s="12"/>
      <c r="H11" s="6" t="s">
        <v>1</v>
      </c>
      <c r="I11" s="68">
        <v>0.309</v>
      </c>
      <c r="K11" s="6" t="s">
        <v>1</v>
      </c>
      <c r="L11" s="72">
        <v>0.309</v>
      </c>
    </row>
    <row r="12" spans="1:12" ht="16" customHeight="1" x14ac:dyDescent="0.35">
      <c r="B12" s="9" t="s">
        <v>2</v>
      </c>
      <c r="C12" s="68">
        <v>0.02</v>
      </c>
      <c r="E12" s="6" t="s">
        <v>2</v>
      </c>
      <c r="F12" s="68">
        <v>0.02</v>
      </c>
      <c r="G12" s="12"/>
      <c r="H12" s="6" t="s">
        <v>2</v>
      </c>
      <c r="I12" s="68">
        <v>0.02</v>
      </c>
      <c r="K12" s="6" t="s">
        <v>2</v>
      </c>
      <c r="L12" s="72">
        <v>0.02</v>
      </c>
    </row>
    <row r="13" spans="1:12" ht="27.65" customHeight="1" x14ac:dyDescent="0.35">
      <c r="B13" s="10" t="s">
        <v>3</v>
      </c>
      <c r="C13" s="69">
        <v>2.5000000000000001E-2</v>
      </c>
      <c r="E13" s="7" t="s">
        <v>3</v>
      </c>
      <c r="F13" s="69">
        <v>2.5000000000000001E-2</v>
      </c>
      <c r="G13" s="12"/>
      <c r="H13" s="7" t="s">
        <v>3</v>
      </c>
      <c r="I13" s="69">
        <v>2.5000000000000001E-2</v>
      </c>
      <c r="K13" s="7" t="s">
        <v>3</v>
      </c>
      <c r="L13" s="73">
        <v>2.5000000000000001E-2</v>
      </c>
    </row>
    <row r="14" spans="1:12" ht="14.15" customHeight="1" x14ac:dyDescent="0.35">
      <c r="B14" s="9" t="s">
        <v>4</v>
      </c>
      <c r="C14" s="68">
        <f>SUM(C9:C13)</f>
        <v>2.0909999999999997</v>
      </c>
      <c r="E14" s="6" t="s">
        <v>4</v>
      </c>
      <c r="F14" s="68">
        <f>SUM(F9:F13)</f>
        <v>2.1185999999999998</v>
      </c>
      <c r="G14" s="12"/>
      <c r="H14" s="6" t="s">
        <v>8</v>
      </c>
      <c r="I14" s="68">
        <f>SUM(I9:I13)</f>
        <v>2.0680000000000001</v>
      </c>
      <c r="K14" s="6" t="s">
        <v>8</v>
      </c>
      <c r="L14" s="72">
        <f>SUM(L9:L13)</f>
        <v>2.0680000000000001</v>
      </c>
    </row>
    <row r="15" spans="1:12" ht="16.5" customHeight="1" x14ac:dyDescent="0.35">
      <c r="B15" s="9" t="s">
        <v>23</v>
      </c>
      <c r="C15" s="68">
        <f>C14*0.0918</f>
        <v>0.19195379999999998</v>
      </c>
      <c r="E15" s="6" t="s">
        <v>23</v>
      </c>
      <c r="F15" s="68">
        <f>F14*0.0918</f>
        <v>0.19448747999999999</v>
      </c>
      <c r="G15" s="12"/>
      <c r="H15" s="6" t="s">
        <v>26</v>
      </c>
      <c r="I15" s="68">
        <f>I14*0.06</f>
        <v>0.12408</v>
      </c>
      <c r="K15" s="6" t="s">
        <v>26</v>
      </c>
      <c r="L15" s="72">
        <f>L14*0.06</f>
        <v>0.12408</v>
      </c>
    </row>
    <row r="16" spans="1:12" ht="26.5" customHeight="1" thickBot="1" x14ac:dyDescent="0.4">
      <c r="A16" s="2"/>
      <c r="B16" s="11" t="s">
        <v>5</v>
      </c>
      <c r="C16" s="74">
        <f>C14+C15</f>
        <v>2.2829537999999996</v>
      </c>
      <c r="E16" s="5" t="s">
        <v>5</v>
      </c>
      <c r="F16" s="74">
        <f>+F15+F14</f>
        <v>2.3130874799999996</v>
      </c>
      <c r="G16" s="12"/>
      <c r="H16" s="5" t="s">
        <v>5</v>
      </c>
      <c r="I16" s="74">
        <f>I14+I15</f>
        <v>2.1920800000000003</v>
      </c>
      <c r="K16" s="5" t="s">
        <v>5</v>
      </c>
      <c r="L16" s="75">
        <f>IF(L9=0,"N/A",L14+L15)</f>
        <v>2.1920800000000003</v>
      </c>
    </row>
    <row r="17" spans="4:10" ht="10.5" customHeight="1" thickTop="1" x14ac:dyDescent="0.35">
      <c r="G17" s="1"/>
    </row>
    <row r="18" spans="4:10" ht="7.5" customHeight="1" x14ac:dyDescent="0.35">
      <c r="G18" s="1"/>
    </row>
    <row r="19" spans="4:10" ht="8.5" customHeight="1" x14ac:dyDescent="0.35">
      <c r="G19" s="1"/>
    </row>
    <row r="20" spans="4:10" ht="8.15" customHeight="1" thickBot="1" x14ac:dyDescent="0.4">
      <c r="G20" s="1"/>
    </row>
    <row r="21" spans="4:10" x14ac:dyDescent="0.35">
      <c r="D21" s="53" t="s">
        <v>10</v>
      </c>
      <c r="E21" s="54"/>
      <c r="F21" s="55"/>
      <c r="G21" s="1"/>
      <c r="H21" s="53" t="s">
        <v>12</v>
      </c>
      <c r="I21" s="54"/>
      <c r="J21" s="55"/>
    </row>
    <row r="22" spans="4:10" ht="15" thickBot="1" x14ac:dyDescent="0.4">
      <c r="D22" s="56" t="s">
        <v>11</v>
      </c>
      <c r="E22" s="57"/>
      <c r="F22" s="58"/>
      <c r="G22" s="1"/>
      <c r="H22" s="56" t="s">
        <v>13</v>
      </c>
      <c r="I22" s="57"/>
      <c r="J22" s="58"/>
    </row>
    <row r="23" spans="4:10" ht="15.5" x14ac:dyDescent="0.35">
      <c r="E23" s="3">
        <f>IF(AND(ISNUMBER(C9),ISNUMBER(C19)),MIN(C16,C26),IF(ISBLANK(C9),C26,C16))</f>
        <v>2.2829537999999996</v>
      </c>
      <c r="G23" s="1"/>
      <c r="H23" s="3">
        <f>IF(AND(ISNUMBER(I9),ISNUMBER(L9)),MIN(I16,L16),IF(ISBLANK(I9),L16,I16))</f>
        <v>2.1920800000000003</v>
      </c>
    </row>
    <row r="24" spans="4:10" ht="11.5" customHeight="1" x14ac:dyDescent="0.35"/>
    <row r="25" spans="4:10" ht="10.5" customHeight="1" thickBot="1" x14ac:dyDescent="0.4"/>
    <row r="26" spans="4:10" ht="13.5" customHeight="1" x14ac:dyDescent="0.35">
      <c r="F26" s="53" t="s">
        <v>14</v>
      </c>
      <c r="G26" s="59"/>
      <c r="H26" s="55"/>
    </row>
    <row r="27" spans="4:10" ht="13.5" customHeight="1" thickBot="1" x14ac:dyDescent="0.4">
      <c r="F27" s="60" t="s">
        <v>15</v>
      </c>
      <c r="G27" s="51"/>
      <c r="H27" s="61"/>
    </row>
    <row r="28" spans="4:10" ht="18.649999999999999" customHeight="1" x14ac:dyDescent="0.35">
      <c r="F28" s="62" t="s">
        <v>34</v>
      </c>
      <c r="G28" s="59"/>
      <c r="H28" s="55"/>
    </row>
    <row r="29" spans="4:10" ht="19" customHeight="1" thickBot="1" x14ac:dyDescent="0.4">
      <c r="F29" s="63"/>
      <c r="G29" s="64"/>
      <c r="H29" s="58"/>
    </row>
    <row r="30" spans="4:10" x14ac:dyDescent="0.35">
      <c r="F30" s="65">
        <f>MAX(E23,H23)</f>
        <v>2.2829537999999996</v>
      </c>
      <c r="G30" s="59"/>
      <c r="H30" s="55"/>
    </row>
    <row r="31" spans="4:10" ht="15" thickBot="1" x14ac:dyDescent="0.4">
      <c r="F31" s="66"/>
      <c r="G31" s="64"/>
      <c r="H31" s="58"/>
    </row>
    <row r="32" spans="4:10" ht="8.5" customHeight="1" x14ac:dyDescent="0.35"/>
    <row r="33" spans="2:12" ht="33.65" customHeight="1" x14ac:dyDescent="0.35">
      <c r="B33" s="49" t="s">
        <v>35</v>
      </c>
      <c r="C33" s="50"/>
      <c r="D33" s="50"/>
      <c r="E33" s="50"/>
      <c r="F33" s="50"/>
      <c r="G33" s="50"/>
      <c r="H33" s="50"/>
      <c r="I33" s="51"/>
      <c r="J33" s="51"/>
      <c r="K33" s="51"/>
      <c r="L33" s="51"/>
    </row>
    <row r="34" spans="2:12" ht="56" customHeight="1" x14ac:dyDescent="0.35">
      <c r="B34" s="49" t="s">
        <v>39</v>
      </c>
      <c r="C34" s="50"/>
      <c r="D34" s="50"/>
      <c r="E34" s="50"/>
      <c r="F34" s="50"/>
      <c r="G34" s="50"/>
      <c r="H34" s="50"/>
      <c r="I34" s="51"/>
      <c r="J34" s="51"/>
      <c r="K34" s="51"/>
      <c r="L34" s="51"/>
    </row>
    <row r="35" spans="2:12" ht="31" customHeight="1" x14ac:dyDescent="0.35">
      <c r="B35" s="49" t="s">
        <v>40</v>
      </c>
      <c r="C35" s="50"/>
      <c r="D35" s="50"/>
      <c r="E35" s="50"/>
      <c r="F35" s="50"/>
      <c r="G35" s="50"/>
      <c r="H35" s="50"/>
      <c r="I35" s="51"/>
      <c r="J35" s="51"/>
      <c r="K35" s="51"/>
      <c r="L35" s="51"/>
    </row>
    <row r="36" spans="2:12" ht="17" customHeight="1" x14ac:dyDescent="0.35">
      <c r="B36" s="49" t="s">
        <v>41</v>
      </c>
      <c r="C36" s="50"/>
      <c r="D36" s="50"/>
      <c r="E36" s="50"/>
      <c r="F36" s="50"/>
      <c r="G36" s="50"/>
      <c r="H36" s="50"/>
      <c r="I36" s="51"/>
      <c r="J36" s="51"/>
      <c r="K36" s="51"/>
      <c r="L36" s="51"/>
    </row>
    <row r="37" spans="2:12" ht="18.5" customHeight="1" x14ac:dyDescent="0.35">
      <c r="B37" s="49" t="s">
        <v>16</v>
      </c>
      <c r="C37" s="50"/>
      <c r="D37" s="50"/>
      <c r="E37" s="50"/>
      <c r="F37" s="50"/>
      <c r="G37" s="50"/>
      <c r="H37" s="50"/>
      <c r="I37" s="51"/>
      <c r="J37" s="51"/>
      <c r="K37" s="51"/>
      <c r="L37" s="51"/>
    </row>
    <row r="38" spans="2:12" ht="44.5" customHeight="1" x14ac:dyDescent="0.35">
      <c r="B38" s="49" t="s">
        <v>42</v>
      </c>
      <c r="C38" s="50"/>
      <c r="D38" s="50"/>
      <c r="E38" s="50"/>
      <c r="F38" s="50"/>
      <c r="G38" s="50"/>
      <c r="H38" s="50"/>
      <c r="I38" s="51"/>
      <c r="J38" s="51"/>
      <c r="K38" s="51"/>
      <c r="L38" s="51"/>
    </row>
    <row r="39" spans="2:12" ht="19" customHeight="1" x14ac:dyDescent="0.35">
      <c r="B39" s="49" t="s">
        <v>17</v>
      </c>
      <c r="C39" s="52"/>
      <c r="D39" s="52"/>
      <c r="E39" s="52"/>
      <c r="F39" s="52"/>
      <c r="G39" s="52"/>
      <c r="H39" s="52"/>
      <c r="I39" s="51"/>
      <c r="J39" s="51"/>
      <c r="K39" s="51"/>
      <c r="L39" s="51"/>
    </row>
    <row r="40" spans="2:12" ht="83.5" customHeight="1" x14ac:dyDescent="0.35">
      <c r="B40" s="49" t="s">
        <v>18</v>
      </c>
      <c r="C40" s="50"/>
      <c r="D40" s="50"/>
      <c r="E40" s="50"/>
      <c r="F40" s="50"/>
      <c r="G40" s="50"/>
      <c r="H40" s="50"/>
      <c r="I40" s="51"/>
      <c r="J40" s="51"/>
      <c r="K40" s="51"/>
      <c r="L40" s="51"/>
    </row>
    <row r="41" spans="2:12" ht="22" customHeight="1" x14ac:dyDescent="0.35">
      <c r="B41" s="49" t="s">
        <v>19</v>
      </c>
      <c r="C41" s="50"/>
      <c r="D41" s="50"/>
      <c r="E41" s="50"/>
      <c r="F41" s="50"/>
      <c r="G41" s="50"/>
      <c r="H41" s="50"/>
      <c r="I41" s="51"/>
      <c r="J41" s="51"/>
      <c r="K41" s="51"/>
      <c r="L41" s="51"/>
    </row>
    <row r="42" spans="2:12" ht="45.5" customHeight="1" x14ac:dyDescent="0.35">
      <c r="B42" s="49" t="s">
        <v>43</v>
      </c>
      <c r="C42" s="50"/>
      <c r="D42" s="50"/>
      <c r="E42" s="50"/>
      <c r="F42" s="50"/>
      <c r="G42" s="50"/>
      <c r="H42" s="50"/>
      <c r="I42" s="51"/>
      <c r="J42" s="51"/>
      <c r="K42" s="51"/>
      <c r="L42" s="51"/>
    </row>
  </sheetData>
  <mergeCells count="37">
    <mergeCell ref="B33:L33"/>
    <mergeCell ref="B34:L34"/>
    <mergeCell ref="D21:F21"/>
    <mergeCell ref="D22:F22"/>
    <mergeCell ref="H21:J21"/>
    <mergeCell ref="H22:J22"/>
    <mergeCell ref="F26:H26"/>
    <mergeCell ref="F27:H27"/>
    <mergeCell ref="F28:H29"/>
    <mergeCell ref="F30:H31"/>
    <mergeCell ref="B40:L40"/>
    <mergeCell ref="B41:L41"/>
    <mergeCell ref="B42:L42"/>
    <mergeCell ref="B35:L35"/>
    <mergeCell ref="B36:L36"/>
    <mergeCell ref="B37:L37"/>
    <mergeCell ref="B38:L38"/>
    <mergeCell ref="B39:L39"/>
    <mergeCell ref="B1:L1"/>
    <mergeCell ref="B2:L2"/>
    <mergeCell ref="B3:C5"/>
    <mergeCell ref="H3:L3"/>
    <mergeCell ref="H4:L5"/>
    <mergeCell ref="D3:E3"/>
    <mergeCell ref="D4:E4"/>
    <mergeCell ref="D5:E5"/>
    <mergeCell ref="F3:G3"/>
    <mergeCell ref="F4:G4"/>
    <mergeCell ref="F5:G5"/>
    <mergeCell ref="E7:F7"/>
    <mergeCell ref="H7:I7"/>
    <mergeCell ref="K7:L7"/>
    <mergeCell ref="B8:C8"/>
    <mergeCell ref="E8:F8"/>
    <mergeCell ref="H8:I8"/>
    <mergeCell ref="K8:L8"/>
    <mergeCell ref="B7:C7"/>
  </mergeCells>
  <hyperlinks>
    <hyperlink ref="H4" r:id="rId1" xr:uid="{00000000-0004-0000-0000-000000000000}"/>
  </hyperlinks>
  <pageMargins left="0.25" right="0.25" top="0.25" bottom="0.2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4</_x002e_division>
    <_x002e_year xmlns="fb82bcdf-ea63-4554-99e3-e15ccd87b479">2025</_x002e_year>
    <PublishingStartDate xmlns="http://schemas.microsoft.com/sharepoint/v3" xsi:nil="true"/>
    <PublishingExpirationDate xmlns="http://schemas.microsoft.com/sharepoint/v3" xsi:nil="true"/>
    <_x002e_purpose xmlns="fb82bcdf-ea63-4554-99e3-e15ccd87b479" xsi:nil="true"/>
    <bureau xmlns="fb82bcdf-ea63-4554-99e3-e15ccd87b479">Business Trade Practices</bureau>
    <_x002e_program xmlns="fb82bcdf-ea63-4554-99e3-e15ccd87b479" xsi:nil="true"/>
    <_x002e_globalNavigation xmlns="fb82bcdf-ea63-4554-99e3-e15ccd87b479">4</_x002e_globalNavigation>
  </documentManagement>
</p:properties>
</file>

<file path=customXml/itemProps1.xml><?xml version="1.0" encoding="utf-8"?>
<ds:datastoreItem xmlns:ds="http://schemas.openxmlformats.org/officeDocument/2006/customXml" ds:itemID="{0EB8274B-C306-4C55-AE17-8340E6943336}"/>
</file>

<file path=customXml/itemProps2.xml><?xml version="1.0" encoding="utf-8"?>
<ds:datastoreItem xmlns:ds="http://schemas.openxmlformats.org/officeDocument/2006/customXml" ds:itemID="{12152FCF-1610-4981-8905-3B0C9754A516}"/>
</file>

<file path=customXml/itemProps3.xml><?xml version="1.0" encoding="utf-8"?>
<ds:datastoreItem xmlns:ds="http://schemas.openxmlformats.org/officeDocument/2006/customXml" ds:itemID="{4A850A90-B062-46C3-8D2F-86D9CE5C3E89}"/>
</file>

<file path=customXml/itemProps4.xml><?xml version="1.0" encoding="utf-8"?>
<ds:datastoreItem xmlns:ds="http://schemas.openxmlformats.org/officeDocument/2006/customXml" ds:itemID="{0B1818DA-C217-438D-9538-DCD8EABF54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DATCP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Doyle, Karl W - DATCP</dc:creator>
  <cp:lastModifiedBy>Doyle, Karl W - DATCP</cp:lastModifiedBy>
  <cp:lastPrinted>2025-04-11T16:33:37Z</cp:lastPrinted>
  <dcterms:created xsi:type="dcterms:W3CDTF">2025-04-02T15:58:22Z</dcterms:created>
  <dcterms:modified xsi:type="dcterms:W3CDTF">2025-04-11T19:43:58Z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