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drawings/drawing2.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xl/comments1.xml" ContentType="application/vnd.openxmlformats-officedocument.spreadsheetml.comment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ilsodj\Desktop\"/>
    </mc:Choice>
  </mc:AlternateContent>
  <bookViews>
    <workbookView xWindow="0" yWindow="0" windowWidth="19200" windowHeight="11595"/>
  </bookViews>
  <sheets>
    <sheet name="Template" sheetId="1" r:id="rId1"/>
    <sheet name="BAG LABELS" sheetId="2" r:id="rId2"/>
    <sheet name="CALCULATOR" sheetId="3" r:id="rId3"/>
  </sheets>
  <definedNames>
    <definedName name="_xlnm.Print_Area" localSheetId="0">Template!$A$29:$O$73</definedName>
  </definedNames>
  <calcPr calcId="152511"/>
</workbook>
</file>

<file path=xl/calcChain.xml><?xml version="1.0" encoding="utf-8"?>
<calcChain xmlns="http://schemas.openxmlformats.org/spreadsheetml/2006/main">
  <c r="C30" i="3" l="1"/>
  <c r="G30" i="3"/>
  <c r="L7" i="3"/>
  <c r="I30" i="3"/>
  <c r="B6" i="2"/>
  <c r="F18" i="2"/>
  <c r="B5" i="2"/>
  <c r="B40" i="2"/>
  <c r="B4" i="2"/>
  <c r="F33" i="2"/>
  <c r="K66" i="1"/>
  <c r="C66" i="1"/>
  <c r="I70" i="1"/>
  <c r="A70" i="1"/>
  <c r="O73" i="1"/>
  <c r="G73" i="1"/>
  <c r="J27" i="3"/>
  <c r="J26" i="3"/>
  <c r="J25" i="3"/>
  <c r="G25" i="3"/>
  <c r="E25" i="3"/>
  <c r="J23" i="3"/>
  <c r="J22" i="3"/>
  <c r="J21" i="3"/>
  <c r="G21" i="3"/>
  <c r="E21" i="3"/>
  <c r="J19" i="3"/>
  <c r="J18" i="3"/>
  <c r="J17" i="3"/>
  <c r="G17" i="3"/>
  <c r="E17" i="3"/>
  <c r="J15" i="3"/>
  <c r="J14" i="3"/>
  <c r="J13" i="3"/>
  <c r="G13" i="3"/>
  <c r="E13" i="3"/>
  <c r="J11" i="3"/>
  <c r="J10" i="3"/>
  <c r="J9" i="3"/>
  <c r="G9" i="3"/>
  <c r="E9" i="3"/>
  <c r="B57" i="2"/>
  <c r="F40" i="2"/>
  <c r="F34" i="2"/>
  <c r="B17" i="2"/>
  <c r="D84" i="1"/>
  <c r="D83" i="1"/>
  <c r="D82" i="1"/>
  <c r="D81" i="1"/>
  <c r="D80" i="1"/>
  <c r="D79" i="1"/>
  <c r="D78" i="1"/>
  <c r="N58" i="1"/>
  <c r="J58" i="1"/>
  <c r="F58" i="1"/>
  <c r="B58" i="1"/>
  <c r="N57" i="1"/>
  <c r="J57" i="1"/>
  <c r="F57" i="1"/>
  <c r="B57" i="1"/>
  <c r="N56" i="1"/>
  <c r="J56" i="1"/>
  <c r="F56" i="1"/>
  <c r="B56" i="1"/>
  <c r="N55" i="1"/>
  <c r="J55" i="1"/>
  <c r="F55" i="1"/>
  <c r="B55" i="1"/>
  <c r="N54" i="1"/>
  <c r="J54" i="1"/>
  <c r="F54" i="1"/>
  <c r="B54" i="1"/>
  <c r="N53" i="1"/>
  <c r="J53" i="1"/>
  <c r="F53" i="1"/>
  <c r="B53" i="1"/>
  <c r="N52" i="1"/>
  <c r="J52" i="1"/>
  <c r="F52" i="1"/>
  <c r="B52" i="1"/>
  <c r="E42" i="1"/>
  <c r="E43" i="1"/>
  <c r="J36" i="1"/>
  <c r="B36" i="1"/>
  <c r="J33" i="1"/>
  <c r="B33" i="1"/>
  <c r="F30" i="1"/>
  <c r="N30" i="1"/>
  <c r="C30" i="1"/>
  <c r="K30" i="1"/>
  <c r="D24" i="1"/>
  <c r="J33" i="2"/>
  <c r="B23" i="2"/>
  <c r="B46" i="2"/>
  <c r="B10" i="2"/>
  <c r="F39" i="2"/>
  <c r="B47" i="2"/>
  <c r="B24" i="2"/>
  <c r="J12" i="2"/>
  <c r="F41" i="2"/>
  <c r="J59" i="2"/>
  <c r="B51" i="2"/>
  <c r="J35" i="2"/>
  <c r="J4" i="2"/>
  <c r="F10" i="2"/>
  <c r="F57" i="2"/>
  <c r="B58" i="2"/>
  <c r="F11" i="2"/>
  <c r="F17" i="2"/>
  <c r="J27" i="2"/>
  <c r="F51" i="2"/>
  <c r="F58" i="2"/>
  <c r="F59" i="2"/>
  <c r="J11" i="2"/>
  <c r="B33" i="2"/>
  <c r="B39" i="2"/>
  <c r="B45" i="2"/>
  <c r="J52" i="2"/>
  <c r="J58" i="2"/>
  <c r="K11" i="3"/>
  <c r="P11" i="3"/>
  <c r="K14" i="3"/>
  <c r="P14" i="3"/>
  <c r="K17" i="3"/>
  <c r="N17" i="3"/>
  <c r="K27" i="3"/>
  <c r="N27" i="3"/>
  <c r="K15" i="3"/>
  <c r="N15" i="3"/>
  <c r="K18" i="3"/>
  <c r="P18" i="3"/>
  <c r="K21" i="3"/>
  <c r="N21" i="3"/>
  <c r="K9" i="3"/>
  <c r="N9" i="3"/>
  <c r="K19" i="3"/>
  <c r="N19" i="3"/>
  <c r="K22" i="3"/>
  <c r="N22" i="3"/>
  <c r="K25" i="3"/>
  <c r="N25" i="3"/>
  <c r="J5" i="2"/>
  <c r="J10" i="2"/>
  <c r="B16" i="2"/>
  <c r="J22" i="2"/>
  <c r="J28" i="2"/>
  <c r="J34" i="2"/>
  <c r="J45" i="2"/>
  <c r="J51" i="2"/>
  <c r="J57" i="2"/>
  <c r="K10" i="3"/>
  <c r="N10" i="3"/>
  <c r="K13" i="3"/>
  <c r="N13" i="3"/>
  <c r="K23" i="3"/>
  <c r="N23" i="3"/>
  <c r="K26" i="3"/>
  <c r="N26" i="3"/>
  <c r="F4" i="2"/>
  <c r="F16" i="2"/>
  <c r="B22" i="2"/>
  <c r="F27" i="2"/>
  <c r="N14" i="3"/>
  <c r="P22" i="3"/>
  <c r="J18" i="2"/>
  <c r="F24" i="2"/>
  <c r="B29" i="2"/>
  <c r="J41" i="2"/>
  <c r="F47" i="2"/>
  <c r="B53" i="2"/>
  <c r="F6" i="2"/>
  <c r="B12" i="2"/>
  <c r="J17" i="2"/>
  <c r="F23" i="2"/>
  <c r="J24" i="2"/>
  <c r="B28" i="2"/>
  <c r="F29" i="2"/>
  <c r="B35" i="2"/>
  <c r="J40" i="2"/>
  <c r="F46" i="2"/>
  <c r="J47" i="2"/>
  <c r="B52" i="2"/>
  <c r="F53" i="2"/>
  <c r="B59" i="2"/>
  <c r="F5" i="2"/>
  <c r="J6" i="2"/>
  <c r="B11" i="2"/>
  <c r="F12" i="2"/>
  <c r="J16" i="2"/>
  <c r="B18" i="2"/>
  <c r="F22" i="2"/>
  <c r="J23" i="2"/>
  <c r="B27" i="2"/>
  <c r="F28" i="2"/>
  <c r="J29" i="2"/>
  <c r="B34" i="2"/>
  <c r="F35" i="2"/>
  <c r="J39" i="2"/>
  <c r="B41" i="2"/>
  <c r="F45" i="2"/>
  <c r="J46" i="2"/>
  <c r="F52" i="2"/>
  <c r="J53" i="2"/>
  <c r="C58" i="1"/>
  <c r="C57" i="1"/>
  <c r="C56" i="1"/>
  <c r="C55" i="1"/>
  <c r="C54" i="1"/>
  <c r="C53" i="1"/>
  <c r="C52" i="1"/>
  <c r="M43" i="1"/>
  <c r="O53" i="1"/>
  <c r="G52" i="1"/>
  <c r="G53" i="1"/>
  <c r="G54" i="1"/>
  <c r="G55" i="1"/>
  <c r="G56" i="1"/>
  <c r="G57" i="1"/>
  <c r="G58" i="1"/>
  <c r="M42" i="1"/>
  <c r="J20" i="1"/>
  <c r="P17" i="3"/>
  <c r="N18" i="3"/>
  <c r="P10" i="3"/>
  <c r="P19" i="3"/>
  <c r="P27" i="3"/>
  <c r="P26" i="3"/>
  <c r="P15" i="3"/>
  <c r="P23" i="3"/>
  <c r="N11" i="3"/>
  <c r="P25" i="3"/>
  <c r="P9" i="3"/>
  <c r="P21" i="3"/>
  <c r="P13" i="3"/>
  <c r="O52" i="1"/>
  <c r="O57" i="1"/>
  <c r="O56" i="1"/>
  <c r="O55" i="1"/>
  <c r="K58" i="1"/>
  <c r="K57" i="1"/>
  <c r="K56" i="1"/>
  <c r="K55" i="1"/>
  <c r="K54" i="1"/>
  <c r="K53" i="1"/>
  <c r="K52" i="1"/>
  <c r="O58" i="1"/>
  <c r="O54" i="1"/>
  <c r="B61" i="1"/>
  <c r="B49" i="1"/>
  <c r="J49" i="1"/>
  <c r="J61" i="1"/>
  <c r="E30" i="3"/>
  <c r="J30" i="3"/>
  <c r="K30" i="3"/>
  <c r="P30" i="3"/>
  <c r="N30" i="3"/>
  <c r="J18" i="1"/>
</calcChain>
</file>

<file path=xl/comments1.xml><?xml version="1.0" encoding="utf-8"?>
<comments xmlns="http://schemas.openxmlformats.org/spreadsheetml/2006/main">
  <authors>
    <author>dmomcilo</author>
  </authors>
  <commentList>
    <comment ref="C6" authorId="0" shapeId="0">
      <text>
        <r>
          <rPr>
            <b/>
            <sz val="8"/>
            <color indexed="81"/>
            <rFont val="Tahoma"/>
            <family val="2"/>
          </rPr>
          <t>Check 21 CFR 558 for any BW limitations that may be associated with the use of a particular drug.</t>
        </r>
        <r>
          <rPr>
            <sz val="8"/>
            <color indexed="81"/>
            <rFont val="Tahoma"/>
            <family val="2"/>
          </rPr>
          <t xml:space="preserve">
</t>
        </r>
      </text>
    </comment>
  </commentList>
</comments>
</file>

<file path=xl/sharedStrings.xml><?xml version="1.0" encoding="utf-8"?>
<sst xmlns="http://schemas.openxmlformats.org/spreadsheetml/2006/main" count="268" uniqueCount="97">
  <si>
    <t>DATA ENTRY</t>
  </si>
  <si>
    <t>Customer Name &amp; cattle class (ie dairy cow, dairy heifer grower etc)</t>
  </si>
  <si>
    <t>JAMES SMITH DAIRY COW</t>
  </si>
  <si>
    <t>Customer Formula Code or Number (if any)</t>
  </si>
  <si>
    <t>Invoice number</t>
  </si>
  <si>
    <t>Invoice Date</t>
  </si>
  <si>
    <t>Batch size (pounds)</t>
  </si>
  <si>
    <t>Pounds of Diflubenzuron source added</t>
  </si>
  <si>
    <t>Diflubenzuron Pesticide Product Name</t>
  </si>
  <si>
    <r>
      <t>Clarifly</t>
    </r>
    <r>
      <rPr>
        <sz val="11"/>
        <color theme="1"/>
        <rFont val="Candara"/>
        <family val="2"/>
      </rPr>
      <t>™ 8% Concentrate</t>
    </r>
  </si>
  <si>
    <r>
      <t>Pesticide source concentration</t>
    </r>
    <r>
      <rPr>
        <b/>
        <sz val="9"/>
        <rFont val="Arial"/>
        <family val="2"/>
      </rPr>
      <t xml:space="preserve"> </t>
    </r>
    <r>
      <rPr>
        <b/>
        <u/>
        <sz val="9"/>
        <rFont val="Arial"/>
        <family val="2"/>
      </rPr>
      <t>(mg/lb)</t>
    </r>
    <r>
      <rPr>
        <b/>
        <sz val="9"/>
        <rFont val="Arial"/>
        <family val="2"/>
      </rPr>
      <t xml:space="preserve"> (See note)</t>
    </r>
  </si>
  <si>
    <t>Manufactured by:(enter name+city+state+zip)</t>
  </si>
  <si>
    <t>BLUE BIRD FEED MILL, ANY CITY, ANY STATE 55555</t>
  </si>
  <si>
    <t>CHECK FOR APPROPRIATE CONCENTRATION OF FORMULA BASED ON CATTLE WEIGHT, DMI &amp; DM%</t>
  </si>
  <si>
    <t>FOR COMPLETE FEEDS:</t>
  </si>
  <si>
    <t>ANIMAL WEIGHT:</t>
  </si>
  <si>
    <t xml:space="preserve"> Target Drug Concentration </t>
  </si>
  <si>
    <t>Dry Matter Intake:</t>
  </si>
  <si>
    <t>in Feed (g/ton)</t>
  </si>
  <si>
    <t>Dry Matter %:</t>
  </si>
  <si>
    <t>Level in Feed (g/ton):</t>
  </si>
  <si>
    <r>
      <t>Note</t>
    </r>
    <r>
      <rPr>
        <sz val="8"/>
        <rFont val="Arial"/>
        <family val="2"/>
      </rPr>
      <t>: To convert % to mg/lb - enter %</t>
    </r>
  </si>
  <si>
    <t>this equals</t>
  </si>
  <si>
    <t>milligrams (mg) Diflubenzuron (ClariflyTM) per pound</t>
  </si>
  <si>
    <t>Label Revision Date:</t>
  </si>
  <si>
    <t>CUSTOMER -FORMULA LABEL ATTACHMENT</t>
  </si>
  <si>
    <t>FOR INVOICE</t>
  </si>
  <si>
    <t>DATED</t>
  </si>
  <si>
    <t xml:space="preserve">CATTLE FEED </t>
  </si>
  <si>
    <t>MEDICATED</t>
  </si>
  <si>
    <r>
      <t>CONTAINS CLARIFLY</t>
    </r>
    <r>
      <rPr>
        <sz val="8"/>
        <rFont val="Arial"/>
        <family val="2"/>
      </rPr>
      <t>™</t>
    </r>
  </si>
  <si>
    <t>FORMULA #</t>
  </si>
  <si>
    <t>STATEMENT OF PURPOSE</t>
  </si>
  <si>
    <t>TO PREVENT THE DEVELOPMENT OF HOUSE, STABLE, FACE, AND HORN FLIES IN THE MANURE OF TREATED CATTLE.</t>
  </si>
  <si>
    <t>ACTIVE PESTICIDE INGREDIENT</t>
  </si>
  <si>
    <r>
      <t>DIFLUBENZURON (CLARIFLY</t>
    </r>
    <r>
      <rPr>
        <sz val="8"/>
        <rFont val="Arial"/>
        <family val="2"/>
      </rPr>
      <t>™</t>
    </r>
    <r>
      <rPr>
        <sz val="8"/>
        <rFont val="Arial"/>
        <family val="2"/>
      </rPr>
      <t>)</t>
    </r>
  </si>
  <si>
    <t>grams/ton</t>
  </si>
  <si>
    <t>mg/pound</t>
  </si>
  <si>
    <t>USE DIRECTIONS</t>
  </si>
  <si>
    <t>When fed as a concentrate with roughage fed separately:</t>
  </si>
  <si>
    <t xml:space="preserve">Administer as a top dress on or mix thoroughly into the daily ration in accordance with the </t>
  </si>
  <si>
    <t>feeding chart below to provide 0.10 milligrams diflubenzuron per kilogram (2.2 lbs) of body</t>
  </si>
  <si>
    <t>wt. per day.</t>
  </si>
  <si>
    <t xml:space="preserve">pounds of this concentrate will treat 100 lbs. of  body weight.   </t>
  </si>
  <si>
    <t>Cattle Weight</t>
  </si>
  <si>
    <t>Diflubenzuron</t>
  </si>
  <si>
    <t xml:space="preserve">lbs. To feed </t>
  </si>
  <si>
    <t>(pounds)</t>
  </si>
  <si>
    <t>required (mg)</t>
  </si>
  <si>
    <t>per head/day</t>
  </si>
  <si>
    <t>When mixed into a complete feed:</t>
  </si>
  <si>
    <t>Feed at a rate of</t>
  </si>
  <si>
    <t>lbs per head per day to provide 0.10 milligrams diflubenzuron per</t>
  </si>
  <si>
    <t>kilogram (2.2 lbs.) of body weight per day</t>
  </si>
  <si>
    <t>PRECAUTIONARY STATEMENTS</t>
  </si>
  <si>
    <t>CAUTION-KEEP OUT OF REACH OF CHILDREN</t>
  </si>
  <si>
    <t xml:space="preserve">    See the attached</t>
  </si>
  <si>
    <t xml:space="preserve">     label for information</t>
  </si>
  <si>
    <t>MANUFACTURED BY:</t>
  </si>
  <si>
    <t>Net Weight on Bag and/or Invoice</t>
  </si>
  <si>
    <r>
      <t>CLARIFLY</t>
    </r>
    <r>
      <rPr>
        <vertAlign val="superscript"/>
        <sz val="8"/>
        <rFont val="Arial"/>
        <family val="2"/>
      </rPr>
      <t>TM</t>
    </r>
    <r>
      <rPr>
        <sz val="8"/>
        <rFont val="Arial"/>
        <family val="2"/>
      </rPr>
      <t xml:space="preserve"> is a trademark of Wellmark International</t>
    </r>
  </si>
  <si>
    <t>revision</t>
  </si>
  <si>
    <t>Check of formula Information Entered</t>
  </si>
  <si>
    <t>Customer</t>
  </si>
  <si>
    <t>Invoice #</t>
  </si>
  <si>
    <t>Formula code or Number</t>
  </si>
  <si>
    <t>Pesticide product name</t>
  </si>
  <si>
    <t>pesticide Conc (mg/lb)</t>
  </si>
  <si>
    <t>lbs. Of pesticide added</t>
  </si>
  <si>
    <t>(Avery Template 5960)</t>
  </si>
  <si>
    <t>MEDICATED (SEE LABEL)</t>
  </si>
  <si>
    <t>Name</t>
  </si>
  <si>
    <t>Date</t>
  </si>
  <si>
    <t>a</t>
  </si>
  <si>
    <t>b</t>
  </si>
  <si>
    <t>a1</t>
  </si>
  <si>
    <t>b1</t>
  </si>
  <si>
    <t>Feed intake</t>
  </si>
  <si>
    <t xml:space="preserve">0.045mg/ </t>
  </si>
  <si>
    <t xml:space="preserve">mg/ </t>
  </si>
  <si>
    <t>BW</t>
  </si>
  <si>
    <t>1lb BW</t>
  </si>
  <si>
    <t>100 lb BW</t>
  </si>
  <si>
    <t>DMI</t>
  </si>
  <si>
    <t>As fed</t>
  </si>
  <si>
    <t>DM %</t>
  </si>
  <si>
    <t>g/ton</t>
  </si>
  <si>
    <t>lb</t>
  </si>
  <si>
    <t>% BW</t>
  </si>
  <si>
    <t xml:space="preserve"> </t>
  </si>
  <si>
    <t>JSMITHCOWAPR16</t>
  </si>
  <si>
    <t>Some regulations specify an amount of a feed additive to be fed to an animal per unit of that animal's body weight (BW) without specifying the feed additive level in the feed necessary to deliver the desired amount of the feed additive. This calculator is intended for calculating feed additive concentrations in feeds where the feed additive levels are specified in mg/lb body weight (BW). (See CALCULATOR worksheet.)</t>
  </si>
  <si>
    <t xml:space="preserve">    related to safety (ie. Personal protective equip., first aid, environmental hazards etc.</t>
  </si>
  <si>
    <t>Diflubenzuron intake</t>
  </si>
  <si>
    <t xml:space="preserve">Diflubenzuron concentration in feed </t>
  </si>
  <si>
    <t xml:space="preserve">Purpose: some regulations specify an amount of a feed additive to be fed to an animal per unit of that animal's body weight (BW) without specifying the feed additive level in the feed necessary to deliver the desired amount of the drug. This calculator is intended for calculating feed additive concentrations in feeds where the feed additive levels are specified in mg/2.2lbs BW (column a).  
Example for a: Preparation of feed containing the pesticide Diflubenzuron for use in cattle feed at the level of 0.1 mg/2.2lbs BW. First set the DM level (in this case it is 80%). Move across the table from left to right to find the appropriate BW and DMI intake, then read the result in column a (mg of the feed additive an animal needs to receive) and in column a1 (Diflubenzuron). To modify either BW or DMI, or both, enter that information in the appropriate green cells in the bottom row. If a 700 lb. animal consumes 3% DM of its' bodyweight at 80% DM, it would have to eat 26.3 lb of feed that contains 2 g/ton Diflubenzuron to receive 0.1 mg/2.2lbs BW Diflubenzuron.  
</t>
  </si>
  <si>
    <t>Important Notice: EPA regulation 40 CFR §167.3 requires a Diflubenzuron product label to accompany this label.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</si>
</sst>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mm/dd/yy"/>
  </numFmts>
  <fonts count="18" x14ac:knownFonts="1">
    <font>
      <sz val="11"/>
      <color theme="1"/>
      <name val="Candara"/>
      <family val="2"/>
    </font>
    <font>
      <b/>
      <sz val="10"/>
      <name val="Arial"/>
      <family val="2"/>
    </font>
    <font>
      <sz val="6"/>
      <name val="Arial"/>
      <family val="2"/>
    </font>
    <font>
      <sz val="10"/>
      <name val="Arial"/>
      <family val="2"/>
    </font>
    <font>
      <sz val="8"/>
      <name val="Arial"/>
      <family val="2"/>
    </font>
    <font>
      <sz val="9"/>
      <name val="Arial"/>
      <family val="2"/>
    </font>
    <font>
      <b/>
      <sz val="9"/>
      <name val="Arial"/>
      <family val="2"/>
    </font>
    <font>
      <b/>
      <u/>
      <sz val="9"/>
      <name val="Arial"/>
      <family val="2"/>
    </font>
    <font>
      <b/>
      <sz val="8"/>
      <name val="Arial"/>
      <family val="2"/>
    </font>
    <font>
      <sz val="8"/>
      <name val="Arial"/>
      <family val="2"/>
    </font>
    <font>
      <b/>
      <u/>
      <sz val="8"/>
      <name val="Arial"/>
      <family val="2"/>
    </font>
    <font>
      <sz val="7"/>
      <name val="Arial"/>
      <family val="2"/>
    </font>
    <font>
      <vertAlign val="superscript"/>
      <sz val="8"/>
      <name val="Arial"/>
      <family val="2"/>
    </font>
    <font>
      <b/>
      <sz val="10"/>
      <color indexed="10"/>
      <name val="Arial"/>
      <family val="2"/>
    </font>
    <font>
      <b/>
      <sz val="8"/>
      <color indexed="81"/>
      <name val="Tahoma"/>
      <family val="2"/>
    </font>
    <font>
      <sz val="8"/>
      <color indexed="81"/>
      <name val="Tahoma"/>
      <family val="2"/>
    </font>
    <font>
      <b/>
      <sz val="10"/>
      <color rgb="FFFF0000"/>
      <name val="Arial"/>
      <family val="2"/>
    </font>
    <font>
      <sz val="11"/>
      <color theme="1"/>
      <name val="Calibri"/>
      <family val="2"/>
    </font>
  </fonts>
  <fills count="9">
    <fill>
      <patternFill patternType="none"/>
    </fill>
    <fill>
      <patternFill patternType="gray125"/>
    </fill>
    <fill>
      <patternFill patternType="solid">
        <fgColor indexed="26"/>
        <bgColor indexed="64"/>
      </patternFill>
    </fill>
    <fill>
      <patternFill patternType="solid">
        <fgColor indexed="29"/>
        <bgColor indexed="64"/>
      </patternFill>
    </fill>
    <fill>
      <patternFill patternType="solid">
        <fgColor indexed="41"/>
        <bgColor indexed="64"/>
      </patternFill>
    </fill>
    <fill>
      <patternFill patternType="solid">
        <fgColor indexed="43"/>
        <bgColor indexed="64"/>
      </patternFill>
    </fill>
    <fill>
      <patternFill patternType="solid">
        <fgColor indexed="42"/>
        <bgColor indexed="64"/>
      </patternFill>
    </fill>
    <fill>
      <patternFill patternType="solid">
        <fgColor rgb="FFFFFF00"/>
        <bgColor indexed="64"/>
      </patternFill>
    </fill>
    <fill>
      <patternFill patternType="solid">
        <fgColor theme="5" tint="0.39997558519241921"/>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s>
  <cellStyleXfs count="1">
    <xf numFmtId="0" fontId="0" fillId="0" borderId="0"/>
  </cellStyleXfs>
  <cellXfs count="190">
    <xf numFmtId="0" fontId="0" fillId="0" borderId="0" xfId="0"/>
    <xf numFmtId="0" fontId="2" fillId="0" borderId="0" xfId="0" applyFont="1" applyProtection="1"/>
    <xf numFmtId="0" fontId="0" fillId="0" borderId="0" xfId="0" applyProtection="1"/>
    <xf numFmtId="0" fontId="4" fillId="0" borderId="0" xfId="0" applyFont="1" applyBorder="1" applyAlignment="1" applyProtection="1"/>
    <xf numFmtId="0" fontId="4" fillId="0" borderId="0" xfId="0" applyFont="1" applyBorder="1" applyAlignment="1" applyProtection="1">
      <alignment horizontal="left"/>
    </xf>
    <xf numFmtId="0" fontId="4" fillId="0" borderId="0" xfId="0" applyFont="1" applyFill="1" applyBorder="1" applyAlignment="1" applyProtection="1">
      <alignment horizontal="left"/>
    </xf>
    <xf numFmtId="0" fontId="5" fillId="0" borderId="1" xfId="0" applyFont="1" applyBorder="1" applyAlignment="1" applyProtection="1">
      <alignment horizontal="left"/>
    </xf>
    <xf numFmtId="0" fontId="2" fillId="0" borderId="2" xfId="0" applyFont="1" applyBorder="1" applyProtection="1"/>
    <xf numFmtId="0" fontId="8" fillId="0" borderId="2" xfId="0" applyFont="1" applyBorder="1" applyAlignment="1" applyProtection="1"/>
    <xf numFmtId="0" fontId="2" fillId="0" borderId="3" xfId="0" applyFont="1" applyBorder="1" applyProtection="1"/>
    <xf numFmtId="0" fontId="5" fillId="0" borderId="0" xfId="0" applyFont="1" applyBorder="1" applyAlignment="1" applyProtection="1">
      <alignment horizontal="left"/>
    </xf>
    <xf numFmtId="0" fontId="2" fillId="0" borderId="0" xfId="0" applyFont="1" applyBorder="1" applyProtection="1"/>
    <xf numFmtId="0" fontId="8" fillId="0" borderId="0" xfId="0" applyFont="1" applyBorder="1" applyAlignment="1" applyProtection="1"/>
    <xf numFmtId="0" fontId="5" fillId="0" borderId="0" xfId="0" applyFont="1" applyBorder="1" applyProtection="1"/>
    <xf numFmtId="0" fontId="2" fillId="0" borderId="4" xfId="0" applyFont="1" applyBorder="1" applyProtection="1"/>
    <xf numFmtId="0" fontId="5" fillId="0" borderId="0" xfId="0" applyFont="1" applyFill="1" applyBorder="1" applyAlignment="1" applyProtection="1">
      <alignment horizontal="left"/>
    </xf>
    <xf numFmtId="0" fontId="5" fillId="0" borderId="5" xfId="0" applyFont="1" applyBorder="1" applyAlignment="1" applyProtection="1">
      <alignment horizontal="left"/>
    </xf>
    <xf numFmtId="0" fontId="2" fillId="0" borderId="5" xfId="0" applyFont="1" applyBorder="1" applyProtection="1"/>
    <xf numFmtId="1" fontId="5" fillId="2" borderId="6" xfId="0" applyNumberFormat="1" applyFont="1" applyFill="1" applyBorder="1" applyAlignment="1" applyProtection="1">
      <alignment horizontal="center"/>
      <protection locked="0"/>
    </xf>
    <xf numFmtId="0" fontId="5" fillId="0" borderId="4" xfId="0" applyFont="1" applyBorder="1" applyProtection="1"/>
    <xf numFmtId="0" fontId="0" fillId="0" borderId="0" xfId="0" applyBorder="1" applyProtection="1"/>
    <xf numFmtId="2" fontId="5" fillId="3" borderId="6" xfId="0" applyNumberFormat="1" applyFont="1" applyFill="1" applyBorder="1" applyAlignment="1" applyProtection="1">
      <alignment horizontal="center"/>
    </xf>
    <xf numFmtId="0" fontId="2" fillId="0" borderId="7" xfId="0" applyFont="1" applyBorder="1" applyProtection="1"/>
    <xf numFmtId="0" fontId="2" fillId="0" borderId="8" xfId="0" applyFont="1" applyBorder="1" applyProtection="1"/>
    <xf numFmtId="0" fontId="5" fillId="0" borderId="8" xfId="0" applyFont="1" applyBorder="1" applyAlignment="1" applyProtection="1">
      <alignment horizontal="right"/>
    </xf>
    <xf numFmtId="49" fontId="5" fillId="0" borderId="8" xfId="0" applyNumberFormat="1" applyFont="1" applyFill="1" applyBorder="1" applyAlignment="1" applyProtection="1">
      <alignment horizontal="center"/>
    </xf>
    <xf numFmtId="0" fontId="5" fillId="0" borderId="8" xfId="0" applyFont="1" applyFill="1" applyBorder="1" applyAlignment="1" applyProtection="1">
      <alignment horizontal="right"/>
    </xf>
    <xf numFmtId="2" fontId="5" fillId="0" borderId="8" xfId="0" applyNumberFormat="1" applyFont="1" applyFill="1" applyBorder="1" applyAlignment="1" applyProtection="1">
      <alignment horizontal="center"/>
    </xf>
    <xf numFmtId="0" fontId="5" fillId="0" borderId="8" xfId="0" applyFont="1" applyBorder="1" applyAlignment="1" applyProtection="1">
      <alignment horizontal="center"/>
    </xf>
    <xf numFmtId="0" fontId="5" fillId="0" borderId="8" xfId="0" applyFont="1" applyBorder="1" applyProtection="1"/>
    <xf numFmtId="0" fontId="0" fillId="0" borderId="8" xfId="0" applyBorder="1" applyProtection="1"/>
    <xf numFmtId="0" fontId="2" fillId="0" borderId="9" xfId="0" applyFont="1" applyBorder="1" applyProtection="1"/>
    <xf numFmtId="2" fontId="4" fillId="0" borderId="0" xfId="0" applyNumberFormat="1" applyFont="1" applyFill="1" applyBorder="1" applyAlignment="1" applyProtection="1">
      <alignment horizontal="center"/>
    </xf>
    <xf numFmtId="0" fontId="2" fillId="0" borderId="0" xfId="0" applyFont="1" applyFill="1" applyBorder="1" applyAlignment="1" applyProtection="1">
      <alignment horizontal="left"/>
    </xf>
    <xf numFmtId="0" fontId="4" fillId="2" borderId="6" xfId="0" applyFont="1" applyFill="1" applyBorder="1" applyAlignment="1" applyProtection="1">
      <alignment horizontal="center"/>
      <protection locked="0"/>
    </xf>
    <xf numFmtId="0" fontId="4" fillId="0" borderId="0" xfId="0" applyFont="1" applyProtection="1"/>
    <xf numFmtId="0" fontId="4" fillId="0" borderId="0" xfId="0" applyFont="1" applyAlignment="1" applyProtection="1">
      <alignment horizontal="center"/>
    </xf>
    <xf numFmtId="2" fontId="4" fillId="0" borderId="6" xfId="0" applyNumberFormat="1" applyFont="1" applyBorder="1" applyAlignment="1" applyProtection="1">
      <alignment horizontal="center"/>
    </xf>
    <xf numFmtId="0" fontId="4" fillId="0" borderId="10" xfId="0" applyFont="1" applyBorder="1" applyAlignment="1" applyProtection="1">
      <alignment horizontal="left"/>
    </xf>
    <xf numFmtId="165" fontId="4" fillId="0" borderId="6" xfId="0" applyNumberFormat="1" applyFont="1" applyBorder="1" applyAlignment="1" applyProtection="1">
      <alignment horizontal="left"/>
    </xf>
    <xf numFmtId="0" fontId="4" fillId="0" borderId="0" xfId="0" applyFont="1" applyBorder="1" applyAlignment="1" applyProtection="1">
      <alignment horizontal="right" shrinkToFit="1"/>
    </xf>
    <xf numFmtId="0" fontId="4" fillId="0" borderId="0" xfId="0" applyFont="1" applyBorder="1" applyAlignment="1" applyProtection="1">
      <alignment horizontal="center"/>
    </xf>
    <xf numFmtId="0" fontId="4" fillId="0" borderId="0" xfId="0" applyFont="1" applyBorder="1" applyProtection="1"/>
    <xf numFmtId="14" fontId="4" fillId="0" borderId="0" xfId="0" applyNumberFormat="1" applyFont="1" applyBorder="1" applyAlignment="1" applyProtection="1">
      <alignment horizontal="left"/>
    </xf>
    <xf numFmtId="0" fontId="4" fillId="0" borderId="4" xfId="0" applyFont="1" applyBorder="1" applyAlignment="1" applyProtection="1"/>
    <xf numFmtId="0" fontId="4" fillId="0" borderId="0" xfId="0" applyFont="1" applyBorder="1" applyAlignment="1" applyProtection="1">
      <alignment horizontal="right"/>
    </xf>
    <xf numFmtId="0" fontId="3" fillId="0" borderId="5" xfId="0" applyFont="1" applyBorder="1" applyAlignment="1" applyProtection="1"/>
    <xf numFmtId="0" fontId="8" fillId="0" borderId="0" xfId="0" applyFont="1" applyBorder="1" applyAlignment="1" applyProtection="1">
      <alignment horizontal="right"/>
    </xf>
    <xf numFmtId="0" fontId="8" fillId="0" borderId="0" xfId="0" applyFont="1" applyBorder="1" applyAlignment="1" applyProtection="1">
      <alignment horizontal="left"/>
    </xf>
    <xf numFmtId="0" fontId="0" fillId="0" borderId="5" xfId="0" applyBorder="1" applyAlignment="1" applyProtection="1"/>
    <xf numFmtId="0" fontId="4" fillId="0" borderId="5" xfId="0" applyFont="1" applyBorder="1" applyAlignment="1" applyProtection="1">
      <alignment horizontal="center"/>
    </xf>
    <xf numFmtId="0" fontId="4" fillId="0" borderId="4" xfId="0" applyFont="1" applyBorder="1" applyAlignment="1" applyProtection="1">
      <alignment horizontal="center"/>
    </xf>
    <xf numFmtId="0" fontId="4" fillId="0" borderId="4" xfId="0" applyFont="1" applyBorder="1" applyProtection="1"/>
    <xf numFmtId="0" fontId="4" fillId="0" borderId="5" xfId="0" applyFont="1" applyBorder="1" applyAlignment="1" applyProtection="1">
      <alignment horizontal="right"/>
    </xf>
    <xf numFmtId="0" fontId="8" fillId="0" borderId="5" xfId="0" applyFont="1" applyBorder="1" applyAlignment="1" applyProtection="1">
      <alignment horizontal="center"/>
    </xf>
    <xf numFmtId="0" fontId="8" fillId="0" borderId="0" xfId="0" applyFont="1" applyBorder="1" applyAlignment="1" applyProtection="1">
      <alignment horizontal="center"/>
    </xf>
    <xf numFmtId="0" fontId="8" fillId="0" borderId="4" xfId="0" applyFont="1" applyBorder="1" applyAlignment="1" applyProtection="1">
      <alignment horizontal="center"/>
    </xf>
    <xf numFmtId="0" fontId="4" fillId="0" borderId="5" xfId="0" applyFont="1" applyBorder="1" applyProtection="1"/>
    <xf numFmtId="2" fontId="4" fillId="0" borderId="0" xfId="0" applyNumberFormat="1" applyFont="1" applyBorder="1" applyAlignment="1" applyProtection="1">
      <alignment horizontal="right"/>
    </xf>
    <xf numFmtId="0" fontId="4" fillId="0" borderId="5" xfId="0" applyFont="1" applyBorder="1" applyAlignment="1" applyProtection="1">
      <alignment horizontal="left"/>
    </xf>
    <xf numFmtId="0" fontId="8" fillId="0" borderId="5" xfId="0" applyFont="1" applyBorder="1" applyAlignment="1" applyProtection="1">
      <alignment horizontal="left"/>
    </xf>
    <xf numFmtId="2" fontId="10" fillId="0" borderId="0" xfId="0" applyNumberFormat="1" applyFont="1" applyBorder="1" applyAlignment="1" applyProtection="1">
      <alignment horizontal="center"/>
    </xf>
    <xf numFmtId="0" fontId="11" fillId="0" borderId="11" xfId="0" applyFont="1" applyBorder="1" applyAlignment="1" applyProtection="1">
      <alignment horizontal="center"/>
    </xf>
    <xf numFmtId="0" fontId="11" fillId="0" borderId="12" xfId="0" applyFont="1" applyBorder="1" applyAlignment="1" applyProtection="1">
      <alignment horizontal="center"/>
    </xf>
    <xf numFmtId="0" fontId="11" fillId="0" borderId="13" xfId="0" applyFont="1" applyBorder="1" applyAlignment="1" applyProtection="1">
      <alignment horizontal="center"/>
    </xf>
    <xf numFmtId="0" fontId="11" fillId="0" borderId="12" xfId="0" applyFont="1" applyBorder="1" applyAlignment="1" applyProtection="1">
      <alignment horizontal="left"/>
    </xf>
    <xf numFmtId="0" fontId="11" fillId="0" borderId="14" xfId="0" applyFont="1" applyBorder="1" applyAlignment="1" applyProtection="1">
      <alignment horizontal="center"/>
    </xf>
    <xf numFmtId="0" fontId="11" fillId="0" borderId="15" xfId="0" applyFont="1" applyBorder="1" applyAlignment="1" applyProtection="1">
      <alignment horizontal="center"/>
    </xf>
    <xf numFmtId="0" fontId="11" fillId="0" borderId="16" xfId="0" applyFont="1" applyBorder="1" applyAlignment="1" applyProtection="1">
      <alignment horizontal="center"/>
    </xf>
    <xf numFmtId="0" fontId="11" fillId="0" borderId="17" xfId="0" applyFont="1" applyBorder="1" applyAlignment="1" applyProtection="1">
      <alignment horizontal="center"/>
    </xf>
    <xf numFmtId="0" fontId="11" fillId="0" borderId="18" xfId="0" applyFont="1" applyBorder="1" applyAlignment="1" applyProtection="1">
      <alignment horizontal="center"/>
    </xf>
    <xf numFmtId="0" fontId="11" fillId="0" borderId="17" xfId="0" applyFont="1" applyBorder="1" applyAlignment="1" applyProtection="1">
      <alignment horizontal="left"/>
    </xf>
    <xf numFmtId="0" fontId="11" fillId="0" borderId="19" xfId="0" applyFont="1" applyBorder="1" applyAlignment="1" applyProtection="1">
      <alignment horizontal="center"/>
    </xf>
    <xf numFmtId="0" fontId="11" fillId="0" borderId="20" xfId="0" applyFont="1" applyBorder="1" applyAlignment="1" applyProtection="1">
      <alignment horizontal="center"/>
    </xf>
    <xf numFmtId="0" fontId="4" fillId="0" borderId="21" xfId="0" applyFont="1" applyBorder="1" applyAlignment="1" applyProtection="1">
      <alignment horizontal="center"/>
    </xf>
    <xf numFmtId="0" fontId="4" fillId="0" borderId="17" xfId="0" applyFont="1" applyBorder="1" applyAlignment="1" applyProtection="1">
      <alignment horizontal="right"/>
    </xf>
    <xf numFmtId="0" fontId="4" fillId="0" borderId="6" xfId="0" applyFont="1" applyBorder="1" applyAlignment="1" applyProtection="1">
      <alignment horizontal="center"/>
    </xf>
    <xf numFmtId="2" fontId="4" fillId="0" borderId="22" xfId="0" applyNumberFormat="1" applyFont="1" applyBorder="1" applyAlignment="1" applyProtection="1">
      <alignment horizontal="center"/>
    </xf>
    <xf numFmtId="0" fontId="4" fillId="0" borderId="6" xfId="0" applyFont="1" applyBorder="1" applyAlignment="1" applyProtection="1">
      <alignment horizontal="right"/>
    </xf>
    <xf numFmtId="2" fontId="4" fillId="0" borderId="0" xfId="0" applyNumberFormat="1" applyFont="1" applyBorder="1" applyAlignment="1" applyProtection="1">
      <alignment horizontal="center"/>
    </xf>
    <xf numFmtId="2" fontId="4" fillId="0" borderId="4" xfId="0" applyNumberFormat="1" applyFont="1" applyBorder="1" applyAlignment="1" applyProtection="1">
      <alignment horizontal="center"/>
    </xf>
    <xf numFmtId="2" fontId="10" fillId="0" borderId="0" xfId="0" applyNumberFormat="1" applyFont="1" applyAlignment="1" applyProtection="1">
      <alignment horizontal="center"/>
    </xf>
    <xf numFmtId="0" fontId="4" fillId="0" borderId="8" xfId="0" applyFont="1" applyBorder="1" applyAlignment="1" applyProtection="1">
      <alignment horizontal="right"/>
    </xf>
    <xf numFmtId="14" fontId="4" fillId="0" borderId="9" xfId="0" applyNumberFormat="1" applyFont="1" applyBorder="1" applyAlignment="1" applyProtection="1">
      <alignment horizontal="left"/>
    </xf>
    <xf numFmtId="0" fontId="0" fillId="0" borderId="23" xfId="0" applyBorder="1" applyProtection="1"/>
    <xf numFmtId="0" fontId="0" fillId="0" borderId="24" xfId="0" applyBorder="1" applyProtection="1"/>
    <xf numFmtId="0" fontId="0" fillId="0" borderId="24" xfId="0" applyFill="1" applyBorder="1" applyProtection="1"/>
    <xf numFmtId="0" fontId="0" fillId="0" borderId="25" xfId="0" applyBorder="1" applyProtection="1"/>
    <xf numFmtId="0" fontId="1" fillId="0" borderId="26" xfId="0" applyFont="1" applyBorder="1" applyProtection="1"/>
    <xf numFmtId="0" fontId="1" fillId="0" borderId="0" xfId="0" applyFont="1" applyBorder="1" applyProtection="1"/>
    <xf numFmtId="0" fontId="13" fillId="4" borderId="0" xfId="0" applyFont="1" applyFill="1" applyBorder="1" applyAlignment="1" applyProtection="1">
      <alignment horizontal="center"/>
    </xf>
    <xf numFmtId="0" fontId="13" fillId="0" borderId="0" xfId="0" applyFont="1" applyFill="1" applyBorder="1" applyAlignment="1" applyProtection="1">
      <alignment horizontal="center"/>
    </xf>
    <xf numFmtId="0" fontId="13" fillId="5" borderId="0" xfId="0" applyFont="1" applyFill="1" applyBorder="1" applyAlignment="1" applyProtection="1">
      <alignment horizontal="center"/>
    </xf>
    <xf numFmtId="0" fontId="13" fillId="0" borderId="0" xfId="0" applyFont="1" applyBorder="1" applyAlignment="1" applyProtection="1">
      <alignment horizontal="center"/>
    </xf>
    <xf numFmtId="0" fontId="1" fillId="0" borderId="27" xfId="0" applyFont="1" applyBorder="1" applyProtection="1"/>
    <xf numFmtId="0" fontId="1" fillId="0" borderId="0" xfId="0" applyFont="1" applyBorder="1" applyAlignment="1" applyProtection="1">
      <alignment horizontal="center"/>
    </xf>
    <xf numFmtId="0" fontId="1" fillId="0" borderId="0" xfId="0" applyFont="1" applyFill="1" applyBorder="1" applyProtection="1"/>
    <xf numFmtId="0" fontId="1" fillId="0" borderId="0" xfId="0" applyFont="1" applyFill="1" applyBorder="1" applyAlignment="1" applyProtection="1">
      <alignment horizontal="center"/>
    </xf>
    <xf numFmtId="0" fontId="1" fillId="6" borderId="6" xfId="0" applyFont="1" applyFill="1" applyBorder="1" applyAlignment="1" applyProtection="1">
      <alignment horizontal="center"/>
    </xf>
    <xf numFmtId="0" fontId="1" fillId="0" borderId="6" xfId="0" applyFont="1" applyFill="1" applyBorder="1" applyAlignment="1" applyProtection="1">
      <alignment horizontal="center"/>
    </xf>
    <xf numFmtId="1" fontId="1" fillId="6" borderId="6" xfId="0" applyNumberFormat="1" applyFont="1" applyFill="1" applyBorder="1" applyAlignment="1" applyProtection="1">
      <alignment horizontal="center"/>
    </xf>
    <xf numFmtId="2" fontId="1" fillId="4" borderId="0" xfId="0" applyNumberFormat="1" applyFont="1" applyFill="1" applyBorder="1" applyAlignment="1" applyProtection="1">
      <alignment horizontal="center"/>
    </xf>
    <xf numFmtId="2" fontId="1" fillId="5" borderId="0" xfId="0" applyNumberFormat="1" applyFont="1" applyFill="1" applyBorder="1" applyAlignment="1" applyProtection="1">
      <alignment horizontal="center"/>
    </xf>
    <xf numFmtId="164" fontId="1" fillId="0" borderId="0" xfId="0" applyNumberFormat="1" applyFont="1" applyBorder="1" applyProtection="1"/>
    <xf numFmtId="1" fontId="1" fillId="0" borderId="0" xfId="0" applyNumberFormat="1" applyFont="1" applyFill="1" applyBorder="1" applyAlignment="1" applyProtection="1">
      <alignment horizontal="center"/>
    </xf>
    <xf numFmtId="2" fontId="1" fillId="4" borderId="0" xfId="0" applyNumberFormat="1" applyFont="1" applyFill="1" applyBorder="1" applyProtection="1"/>
    <xf numFmtId="2" fontId="1" fillId="5" borderId="0" xfId="0" applyNumberFormat="1" applyFont="1" applyFill="1" applyBorder="1" applyProtection="1"/>
    <xf numFmtId="1" fontId="1" fillId="6" borderId="6" xfId="0" applyNumberFormat="1" applyFont="1" applyFill="1" applyBorder="1" applyProtection="1"/>
    <xf numFmtId="0" fontId="1" fillId="0" borderId="28" xfId="0" applyFont="1" applyBorder="1" applyProtection="1"/>
    <xf numFmtId="0" fontId="1" fillId="0" borderId="29" xfId="0" applyFont="1" applyBorder="1" applyProtection="1"/>
    <xf numFmtId="0" fontId="1" fillId="0" borderId="29" xfId="0" applyFont="1" applyFill="1" applyBorder="1" applyProtection="1"/>
    <xf numFmtId="0" fontId="1" fillId="0" borderId="30" xfId="0" applyFont="1" applyBorder="1" applyProtection="1"/>
    <xf numFmtId="0" fontId="16" fillId="7" borderId="0" xfId="0" applyFont="1" applyFill="1" applyAlignment="1" applyProtection="1"/>
    <xf numFmtId="0" fontId="2" fillId="7" borderId="0" xfId="0" applyFont="1" applyFill="1" applyProtection="1"/>
    <xf numFmtId="0" fontId="0" fillId="0" borderId="0" xfId="0" applyAlignment="1" applyProtection="1">
      <alignment vertical="top" wrapText="1"/>
    </xf>
    <xf numFmtId="0" fontId="5" fillId="0" borderId="6" xfId="0" applyFont="1" applyBorder="1" applyAlignment="1" applyProtection="1">
      <alignment horizontal="center"/>
    </xf>
    <xf numFmtId="2" fontId="5" fillId="0" borderId="6" xfId="0" applyNumberFormat="1" applyFont="1" applyBorder="1" applyAlignment="1" applyProtection="1">
      <alignment horizontal="center"/>
    </xf>
    <xf numFmtId="0" fontId="5" fillId="0" borderId="6" xfId="0" applyNumberFormat="1" applyFont="1" applyBorder="1" applyAlignment="1" applyProtection="1">
      <alignment horizontal="center"/>
    </xf>
    <xf numFmtId="0" fontId="4" fillId="0" borderId="5" xfId="0" applyFont="1" applyBorder="1" applyAlignment="1" applyProtection="1">
      <alignment horizontal="center"/>
    </xf>
    <xf numFmtId="0" fontId="4" fillId="0" borderId="0" xfId="0" applyFont="1" applyBorder="1" applyAlignment="1" applyProtection="1">
      <alignment horizontal="center"/>
    </xf>
    <xf numFmtId="0" fontId="4" fillId="0" borderId="4" xfId="0" applyFont="1" applyBorder="1" applyAlignment="1" applyProtection="1">
      <alignment horizontal="center"/>
    </xf>
    <xf numFmtId="0" fontId="4" fillId="0" borderId="7" xfId="0" applyFont="1" applyBorder="1" applyProtection="1"/>
    <xf numFmtId="0" fontId="4" fillId="0" borderId="8" xfId="0" applyFont="1" applyBorder="1" applyProtection="1"/>
    <xf numFmtId="0" fontId="6" fillId="0" borderId="18" xfId="0" applyFont="1" applyBorder="1" applyAlignment="1" applyProtection="1">
      <alignment horizontal="center"/>
    </xf>
    <xf numFmtId="0" fontId="6" fillId="0" borderId="31" xfId="0" applyFont="1" applyBorder="1" applyAlignment="1" applyProtection="1">
      <alignment horizontal="center"/>
    </xf>
    <xf numFmtId="0" fontId="4" fillId="0" borderId="5" xfId="0" applyFont="1" applyBorder="1" applyAlignment="1" applyProtection="1">
      <alignment horizontal="left"/>
    </xf>
    <xf numFmtId="0" fontId="0" fillId="0" borderId="0" xfId="0" applyAlignment="1" applyProtection="1">
      <alignment horizontal="left"/>
    </xf>
    <xf numFmtId="0" fontId="8" fillId="0" borderId="36" xfId="0" applyFont="1" applyBorder="1" applyAlignment="1" applyProtection="1">
      <alignment horizontal="center"/>
    </xf>
    <xf numFmtId="0" fontId="8" fillId="0" borderId="33" xfId="0" applyFont="1" applyBorder="1" applyAlignment="1" applyProtection="1">
      <alignment horizontal="center"/>
    </xf>
    <xf numFmtId="0" fontId="8" fillId="0" borderId="37" xfId="0" applyFont="1" applyBorder="1" applyAlignment="1" applyProtection="1">
      <alignment horizontal="center"/>
    </xf>
    <xf numFmtId="0" fontId="8" fillId="0" borderId="5" xfId="0" applyFont="1" applyBorder="1" applyAlignment="1" applyProtection="1">
      <alignment horizontal="center"/>
    </xf>
    <xf numFmtId="0" fontId="8" fillId="0" borderId="0" xfId="0" applyFont="1" applyBorder="1" applyAlignment="1" applyProtection="1">
      <alignment horizontal="center"/>
    </xf>
    <xf numFmtId="0" fontId="8" fillId="0" borderId="4" xfId="0" applyFont="1" applyBorder="1" applyAlignment="1" applyProtection="1">
      <alignment horizontal="center"/>
    </xf>
    <xf numFmtId="0" fontId="8" fillId="0" borderId="5" xfId="0" applyFont="1" applyBorder="1" applyAlignment="1" applyProtection="1">
      <alignment horizontal="left"/>
    </xf>
    <xf numFmtId="0" fontId="1" fillId="0" borderId="0" xfId="0" applyFont="1" applyAlignment="1" applyProtection="1">
      <alignment horizontal="left"/>
    </xf>
    <xf numFmtId="0" fontId="9" fillId="0" borderId="0" xfId="0" applyFont="1" applyAlignment="1" applyProtection="1">
      <alignment horizontal="left"/>
    </xf>
    <xf numFmtId="0" fontId="4" fillId="0" borderId="5" xfId="0" applyFont="1" applyBorder="1" applyAlignment="1" applyProtection="1">
      <alignment horizontal="center" wrapText="1"/>
    </xf>
    <xf numFmtId="0" fontId="0" fillId="0" borderId="0" xfId="0" applyAlignment="1" applyProtection="1">
      <alignment horizontal="center" wrapText="1"/>
    </xf>
    <xf numFmtId="0" fontId="0" fillId="0" borderId="4" xfId="0" applyBorder="1" applyAlignment="1" applyProtection="1">
      <alignment horizontal="center" wrapText="1"/>
    </xf>
    <xf numFmtId="0" fontId="0" fillId="0" borderId="5" xfId="0" applyBorder="1" applyAlignment="1" applyProtection="1">
      <alignment horizontal="center" wrapText="1"/>
    </xf>
    <xf numFmtId="0" fontId="4" fillId="0" borderId="38" xfId="0" applyFont="1" applyBorder="1" applyAlignment="1" applyProtection="1">
      <alignment horizontal="right"/>
    </xf>
    <xf numFmtId="0" fontId="4" fillId="0" borderId="35" xfId="0" applyFont="1" applyBorder="1" applyAlignment="1" applyProtection="1">
      <alignment horizontal="right"/>
    </xf>
    <xf numFmtId="0" fontId="1" fillId="0" borderId="0" xfId="0" applyFont="1" applyAlignment="1" applyProtection="1">
      <alignment horizontal="center"/>
    </xf>
    <xf numFmtId="0" fontId="3" fillId="0" borderId="0" xfId="0" applyFont="1" applyAlignment="1">
      <alignment horizontal="center"/>
    </xf>
    <xf numFmtId="0" fontId="1" fillId="0" borderId="0" xfId="0" applyFont="1" applyAlignment="1" applyProtection="1">
      <alignment horizontal="center" vertical="center"/>
    </xf>
    <xf numFmtId="0" fontId="3" fillId="0" borderId="0" xfId="0" applyFont="1" applyAlignment="1">
      <alignment horizontal="center" vertical="center"/>
    </xf>
    <xf numFmtId="0" fontId="4" fillId="0" borderId="5"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5" xfId="0" applyFont="1" applyBorder="1" applyAlignment="1" applyProtection="1"/>
    <xf numFmtId="0" fontId="3" fillId="0" borderId="5" xfId="0" applyFont="1" applyBorder="1" applyAlignment="1" applyProtection="1"/>
    <xf numFmtId="0" fontId="4" fillId="0" borderId="4" xfId="0" applyFont="1" applyBorder="1" applyAlignment="1" applyProtection="1"/>
    <xf numFmtId="0" fontId="0" fillId="0" borderId="5" xfId="0" applyBorder="1" applyAlignment="1" applyProtection="1"/>
    <xf numFmtId="0" fontId="8" fillId="0" borderId="0" xfId="0" applyFont="1" applyBorder="1" applyAlignment="1" applyProtection="1">
      <alignment horizontal="right"/>
    </xf>
    <xf numFmtId="0" fontId="0" fillId="0" borderId="0" xfId="0" applyAlignment="1" applyProtection="1"/>
    <xf numFmtId="0" fontId="8" fillId="0" borderId="0" xfId="0" applyFont="1" applyBorder="1" applyAlignment="1" applyProtection="1">
      <alignment horizontal="left"/>
    </xf>
    <xf numFmtId="0" fontId="5" fillId="0" borderId="0" xfId="0" applyFont="1" applyBorder="1" applyAlignment="1" applyProtection="1">
      <alignment horizontal="right"/>
    </xf>
    <xf numFmtId="0" fontId="5" fillId="0" borderId="32" xfId="0" applyFont="1" applyFill="1" applyBorder="1" applyAlignment="1" applyProtection="1">
      <alignment horizontal="right"/>
    </xf>
    <xf numFmtId="0" fontId="5" fillId="0" borderId="33" xfId="0" applyFont="1" applyFill="1" applyBorder="1" applyAlignment="1" applyProtection="1">
      <alignment horizontal="right"/>
    </xf>
    <xf numFmtId="0" fontId="5" fillId="0" borderId="34" xfId="0" applyFont="1" applyFill="1" applyBorder="1" applyAlignment="1" applyProtection="1">
      <alignment horizontal="right"/>
    </xf>
    <xf numFmtId="0" fontId="8" fillId="0" borderId="32" xfId="0" applyFont="1" applyBorder="1" applyAlignment="1" applyProtection="1">
      <alignment horizontal="right"/>
    </xf>
    <xf numFmtId="0" fontId="4" fillId="0" borderId="33" xfId="0" applyFont="1" applyBorder="1" applyProtection="1"/>
    <xf numFmtId="0" fontId="4" fillId="0" borderId="34" xfId="0" applyFont="1" applyBorder="1" applyProtection="1"/>
    <xf numFmtId="2" fontId="4" fillId="0" borderId="6" xfId="0" applyNumberFormat="1" applyFont="1" applyBorder="1" applyAlignment="1" applyProtection="1">
      <alignment horizontal="center"/>
    </xf>
    <xf numFmtId="0" fontId="4" fillId="0" borderId="6" xfId="0" applyFont="1" applyBorder="1" applyAlignment="1" applyProtection="1">
      <alignment horizontal="left"/>
    </xf>
    <xf numFmtId="0" fontId="4" fillId="0" borderId="1" xfId="0" applyFont="1" applyBorder="1" applyAlignment="1" applyProtection="1">
      <alignment horizontal="center"/>
    </xf>
    <xf numFmtId="0" fontId="4" fillId="0" borderId="2" xfId="0" applyFont="1" applyBorder="1" applyAlignment="1" applyProtection="1">
      <alignment horizontal="center"/>
    </xf>
    <xf numFmtId="0" fontId="4" fillId="0" borderId="3" xfId="0" applyFont="1" applyBorder="1" applyAlignment="1" applyProtection="1">
      <alignment horizontal="center"/>
    </xf>
    <xf numFmtId="0" fontId="8" fillId="0" borderId="2" xfId="0" applyFont="1" applyBorder="1" applyAlignment="1" applyProtection="1">
      <alignment horizontal="center"/>
    </xf>
    <xf numFmtId="0" fontId="3" fillId="0" borderId="13" xfId="0" applyFont="1" applyBorder="1" applyAlignment="1" applyProtection="1">
      <alignment horizontal="right"/>
    </xf>
    <xf numFmtId="0" fontId="3" fillId="0" borderId="35" xfId="0" applyFont="1" applyBorder="1" applyAlignment="1" applyProtection="1">
      <alignment horizontal="right"/>
    </xf>
    <xf numFmtId="0" fontId="3" fillId="0" borderId="14" xfId="0" applyFont="1" applyBorder="1" applyAlignment="1" applyProtection="1">
      <alignment horizontal="right"/>
    </xf>
    <xf numFmtId="164" fontId="5" fillId="0" borderId="6" xfId="0" applyNumberFormat="1" applyFont="1" applyFill="1" applyBorder="1" applyAlignment="1" applyProtection="1">
      <alignment horizontal="center"/>
    </xf>
    <xf numFmtId="0" fontId="5" fillId="0" borderId="18" xfId="0" applyFont="1" applyBorder="1" applyAlignment="1" applyProtection="1">
      <alignment horizontal="right"/>
    </xf>
    <xf numFmtId="0" fontId="5" fillId="0" borderId="31" xfId="0" applyFont="1" applyBorder="1" applyAlignment="1" applyProtection="1">
      <alignment horizontal="right"/>
    </xf>
    <xf numFmtId="0" fontId="5" fillId="0" borderId="19" xfId="0" applyFont="1" applyBorder="1" applyAlignment="1" applyProtection="1">
      <alignment horizontal="right"/>
    </xf>
    <xf numFmtId="0" fontId="5" fillId="0" borderId="0" xfId="0" applyNumberFormat="1" applyFont="1" applyBorder="1" applyAlignment="1" applyProtection="1">
      <alignment horizontal="left" vertical="top" wrapText="1"/>
    </xf>
    <xf numFmtId="0" fontId="5" fillId="0" borderId="6" xfId="0" applyFont="1" applyBorder="1" applyAlignment="1" applyProtection="1">
      <alignment horizontal="left"/>
    </xf>
    <xf numFmtId="0" fontId="3" fillId="2" borderId="6" xfId="0" applyFont="1" applyFill="1" applyBorder="1" applyAlignment="1" applyProtection="1">
      <alignment horizontal="left"/>
      <protection locked="0"/>
    </xf>
    <xf numFmtId="2" fontId="3" fillId="2" borderId="6" xfId="0" applyNumberFormat="1" applyFont="1" applyFill="1" applyBorder="1" applyAlignment="1" applyProtection="1">
      <alignment horizontal="left"/>
      <protection locked="0"/>
    </xf>
    <xf numFmtId="0" fontId="4" fillId="2" borderId="6" xfId="0" applyFont="1" applyFill="1" applyBorder="1" applyAlignment="1" applyProtection="1">
      <alignment horizontal="left"/>
      <protection locked="0"/>
    </xf>
    <xf numFmtId="14" fontId="3" fillId="2" borderId="32" xfId="0" applyNumberFormat="1" applyFont="1" applyFill="1" applyBorder="1" applyAlignment="1" applyProtection="1">
      <alignment horizontal="left"/>
      <protection locked="0"/>
    </xf>
    <xf numFmtId="0" fontId="3" fillId="2" borderId="33" xfId="0" applyFont="1" applyFill="1" applyBorder="1" applyAlignment="1" applyProtection="1">
      <alignment horizontal="left"/>
      <protection locked="0"/>
    </xf>
    <xf numFmtId="0" fontId="3" fillId="2" borderId="34" xfId="0" applyFont="1" applyFill="1" applyBorder="1" applyAlignment="1" applyProtection="1">
      <alignment horizontal="left"/>
      <protection locked="0"/>
    </xf>
    <xf numFmtId="0" fontId="3" fillId="0" borderId="31" xfId="0" applyFont="1" applyBorder="1" applyAlignment="1" applyProtection="1">
      <alignment horizontal="center"/>
    </xf>
    <xf numFmtId="14" fontId="0" fillId="0" borderId="0" xfId="0" applyNumberFormat="1" applyAlignment="1">
      <alignment horizontal="left"/>
    </xf>
    <xf numFmtId="0" fontId="0" fillId="0" borderId="0" xfId="0" applyAlignment="1">
      <alignment horizontal="left"/>
    </xf>
    <xf numFmtId="0" fontId="1" fillId="0" borderId="0" xfId="0" applyFont="1" applyBorder="1" applyAlignment="1" applyProtection="1">
      <alignment horizontal="center"/>
    </xf>
    <xf numFmtId="0" fontId="17" fillId="8" borderId="0" xfId="0" applyFont="1" applyFill="1" applyAlignment="1" applyProtection="1">
      <alignment horizontal="left" vertical="top" wrapText="1"/>
    </xf>
    <xf numFmtId="0" fontId="1" fillId="0" borderId="27" xfId="0" applyFont="1" applyBorder="1" applyAlignment="1" applyProtection="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29</xdr:row>
      <xdr:rowOff>0</xdr:rowOff>
    </xdr:from>
    <xdr:to>
      <xdr:col>0</xdr:col>
      <xdr:colOff>628650</xdr:colOff>
      <xdr:row>32</xdr:row>
      <xdr:rowOff>57150</xdr:rowOff>
    </xdr:to>
    <xdr:pic>
      <xdr:nvPicPr>
        <xdr:cNvPr id="1057"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5534025"/>
          <a:ext cx="58102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29</xdr:row>
      <xdr:rowOff>19050</xdr:rowOff>
    </xdr:from>
    <xdr:to>
      <xdr:col>6</xdr:col>
      <xdr:colOff>581025</xdr:colOff>
      <xdr:row>32</xdr:row>
      <xdr:rowOff>76200</xdr:rowOff>
    </xdr:to>
    <xdr:pic>
      <xdr:nvPicPr>
        <xdr:cNvPr id="1058" name="Picture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86300" y="5553075"/>
          <a:ext cx="58102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47625</xdr:colOff>
      <xdr:row>29</xdr:row>
      <xdr:rowOff>0</xdr:rowOff>
    </xdr:from>
    <xdr:to>
      <xdr:col>8</xdr:col>
      <xdr:colOff>628650</xdr:colOff>
      <xdr:row>32</xdr:row>
      <xdr:rowOff>57150</xdr:rowOff>
    </xdr:to>
    <xdr:pic>
      <xdr:nvPicPr>
        <xdr:cNvPr id="1059"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96025" y="5534025"/>
          <a:ext cx="58102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19050</xdr:colOff>
      <xdr:row>29</xdr:row>
      <xdr:rowOff>0</xdr:rowOff>
    </xdr:from>
    <xdr:to>
      <xdr:col>14</xdr:col>
      <xdr:colOff>600075</xdr:colOff>
      <xdr:row>32</xdr:row>
      <xdr:rowOff>57150</xdr:rowOff>
    </xdr:to>
    <xdr:pic>
      <xdr:nvPicPr>
        <xdr:cNvPr id="1060" name="Picture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53750" y="5534025"/>
          <a:ext cx="58102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0</xdr:row>
      <xdr:rowOff>0</xdr:rowOff>
    </xdr:from>
    <xdr:to>
      <xdr:col>17</xdr:col>
      <xdr:colOff>19050</xdr:colOff>
      <xdr:row>1</xdr:row>
      <xdr:rowOff>47625</xdr:rowOff>
    </xdr:to>
    <xdr:sp macro="" textlink="">
      <xdr:nvSpPr>
        <xdr:cNvPr id="3" name="Text Box 3"/>
        <xdr:cNvSpPr txBox="1">
          <a:spLocks noChangeArrowheads="1"/>
        </xdr:cNvSpPr>
      </xdr:nvSpPr>
      <xdr:spPr bwMode="auto">
        <a:xfrm>
          <a:off x="619125" y="0"/>
          <a:ext cx="9382125" cy="219075"/>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US" sz="1000" b="1" i="0" u="none" strike="noStrike" baseline="0">
              <a:solidFill>
                <a:srgbClr val="000000"/>
              </a:solidFill>
              <a:latin typeface="Arial"/>
              <a:cs typeface="Arial"/>
            </a:rPr>
            <a:t>Calculating the drug concentration in feed where it is not set by regulation</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4"/>
  <sheetViews>
    <sheetView showGridLines="0" tabSelected="1" zoomScale="90" zoomScaleNormal="90" workbookViewId="0">
      <selection activeCell="A28" sqref="A28"/>
    </sheetView>
  </sheetViews>
  <sheetFormatPr defaultRowHeight="15" x14ac:dyDescent="0.25"/>
  <cols>
    <col min="1" max="15" width="10.25" customWidth="1"/>
  </cols>
  <sheetData>
    <row r="1" spans="1:15" x14ac:dyDescent="0.25">
      <c r="A1" s="1"/>
      <c r="B1" s="1"/>
      <c r="C1" s="1"/>
      <c r="D1" s="1"/>
      <c r="E1" s="1"/>
      <c r="F1" s="184" t="s">
        <v>0</v>
      </c>
      <c r="G1" s="184"/>
      <c r="H1" s="184"/>
      <c r="I1" s="184"/>
      <c r="J1" s="184"/>
      <c r="K1" s="1"/>
      <c r="L1" s="1"/>
      <c r="M1" s="1"/>
      <c r="N1" s="1"/>
      <c r="O1" s="1"/>
    </row>
    <row r="2" spans="1:15" x14ac:dyDescent="0.25">
      <c r="A2" s="164" t="s">
        <v>1</v>
      </c>
      <c r="B2" s="164"/>
      <c r="C2" s="164"/>
      <c r="D2" s="164"/>
      <c r="E2" s="164"/>
      <c r="F2" s="178" t="s">
        <v>2</v>
      </c>
      <c r="G2" s="178"/>
      <c r="H2" s="178"/>
      <c r="I2" s="178"/>
      <c r="J2" s="178"/>
      <c r="K2" s="3"/>
      <c r="L2" s="3"/>
      <c r="M2" s="3"/>
      <c r="N2" s="3"/>
      <c r="O2" s="3"/>
    </row>
    <row r="3" spans="1:15" x14ac:dyDescent="0.25">
      <c r="A3" s="177" t="s">
        <v>3</v>
      </c>
      <c r="B3" s="177"/>
      <c r="C3" s="177"/>
      <c r="D3" s="177"/>
      <c r="E3" s="177"/>
      <c r="F3" s="178" t="s">
        <v>90</v>
      </c>
      <c r="G3" s="178"/>
      <c r="H3" s="178"/>
      <c r="I3" s="178"/>
      <c r="J3" s="178"/>
      <c r="K3" s="1"/>
      <c r="L3" s="1"/>
      <c r="M3" s="1"/>
      <c r="N3" s="1"/>
      <c r="O3" s="1"/>
    </row>
    <row r="4" spans="1:15" x14ac:dyDescent="0.25">
      <c r="A4" s="177" t="s">
        <v>4</v>
      </c>
      <c r="B4" s="177"/>
      <c r="C4" s="177"/>
      <c r="D4" s="177"/>
      <c r="E4" s="177"/>
      <c r="F4" s="178">
        <v>2017</v>
      </c>
      <c r="G4" s="178"/>
      <c r="H4" s="178"/>
      <c r="I4" s="178"/>
      <c r="J4" s="178"/>
      <c r="K4" s="1"/>
      <c r="L4" s="1"/>
      <c r="M4" s="1"/>
      <c r="N4" s="1"/>
      <c r="O4" s="1"/>
    </row>
    <row r="5" spans="1:15" x14ac:dyDescent="0.25">
      <c r="A5" s="177" t="s">
        <v>5</v>
      </c>
      <c r="B5" s="177"/>
      <c r="C5" s="177"/>
      <c r="D5" s="177"/>
      <c r="E5" s="177"/>
      <c r="F5" s="181">
        <v>42736</v>
      </c>
      <c r="G5" s="182"/>
      <c r="H5" s="182"/>
      <c r="I5" s="182"/>
      <c r="J5" s="183"/>
      <c r="K5" s="1"/>
      <c r="L5" s="1"/>
      <c r="M5" s="1"/>
      <c r="N5" s="1"/>
      <c r="O5" s="1"/>
    </row>
    <row r="6" spans="1:15" x14ac:dyDescent="0.25">
      <c r="A6" s="177" t="s">
        <v>6</v>
      </c>
      <c r="B6" s="177"/>
      <c r="C6" s="177"/>
      <c r="D6" s="177"/>
      <c r="E6" s="177"/>
      <c r="F6" s="178">
        <v>2000</v>
      </c>
      <c r="G6" s="178"/>
      <c r="H6" s="178"/>
      <c r="I6" s="178"/>
      <c r="J6" s="178"/>
      <c r="K6" s="1"/>
      <c r="L6" s="1"/>
      <c r="M6" s="1"/>
      <c r="N6" s="1"/>
      <c r="O6" s="1"/>
    </row>
    <row r="7" spans="1:15" x14ac:dyDescent="0.25">
      <c r="A7" s="177" t="s">
        <v>7</v>
      </c>
      <c r="B7" s="177"/>
      <c r="C7" s="177"/>
      <c r="D7" s="177"/>
      <c r="E7" s="177"/>
      <c r="F7" s="178">
        <v>5</v>
      </c>
      <c r="G7" s="178"/>
      <c r="H7" s="178"/>
      <c r="I7" s="178"/>
      <c r="J7" s="178"/>
      <c r="K7" s="1"/>
      <c r="L7" s="1"/>
      <c r="M7" s="1"/>
      <c r="N7" s="1"/>
      <c r="O7" s="1"/>
    </row>
    <row r="8" spans="1:15" x14ac:dyDescent="0.25">
      <c r="A8" s="177" t="s">
        <v>8</v>
      </c>
      <c r="B8" s="177"/>
      <c r="C8" s="177"/>
      <c r="D8" s="177"/>
      <c r="E8" s="177"/>
      <c r="F8" s="178" t="s">
        <v>9</v>
      </c>
      <c r="G8" s="178"/>
      <c r="H8" s="178"/>
      <c r="I8" s="178"/>
      <c r="J8" s="178"/>
      <c r="K8" s="1"/>
      <c r="L8" s="1"/>
      <c r="M8" s="1"/>
      <c r="N8" s="1"/>
      <c r="O8" s="1"/>
    </row>
    <row r="9" spans="1:15" x14ac:dyDescent="0.25">
      <c r="A9" s="177" t="s">
        <v>10</v>
      </c>
      <c r="B9" s="177"/>
      <c r="C9" s="177"/>
      <c r="D9" s="177"/>
      <c r="E9" s="177"/>
      <c r="F9" s="179">
        <v>36363.64</v>
      </c>
      <c r="G9" s="179"/>
      <c r="H9" s="179"/>
      <c r="I9" s="179"/>
      <c r="J9" s="179"/>
      <c r="K9" s="1"/>
      <c r="L9" s="1"/>
      <c r="M9" s="1"/>
      <c r="N9" s="1"/>
      <c r="O9" s="1"/>
    </row>
    <row r="10" spans="1:15" x14ac:dyDescent="0.25">
      <c r="A10" s="177" t="s">
        <v>11</v>
      </c>
      <c r="B10" s="177"/>
      <c r="C10" s="177"/>
      <c r="D10" s="177"/>
      <c r="E10" s="177"/>
      <c r="F10" s="180" t="s">
        <v>12</v>
      </c>
      <c r="G10" s="180"/>
      <c r="H10" s="180"/>
      <c r="I10" s="180"/>
      <c r="J10" s="180"/>
      <c r="K10" s="1"/>
      <c r="L10" s="1"/>
      <c r="M10" s="1"/>
      <c r="N10" s="1"/>
      <c r="O10" s="1"/>
    </row>
    <row r="11" spans="1:15" ht="15.75" thickBot="1" x14ac:dyDescent="0.3">
      <c r="A11" s="4"/>
      <c r="B11" s="4"/>
      <c r="C11" s="4"/>
      <c r="D11" s="4"/>
      <c r="E11" s="5"/>
      <c r="F11" s="5"/>
      <c r="G11" s="5"/>
      <c r="H11" s="5"/>
      <c r="I11" s="5"/>
      <c r="J11" s="1"/>
      <c r="K11" s="1"/>
      <c r="L11" s="1"/>
      <c r="M11" s="1"/>
      <c r="N11" s="1"/>
      <c r="O11" s="1"/>
    </row>
    <row r="12" spans="1:15" x14ac:dyDescent="0.25">
      <c r="A12" s="6"/>
      <c r="B12" s="7"/>
      <c r="C12" s="8"/>
      <c r="D12" s="168" t="s">
        <v>13</v>
      </c>
      <c r="E12" s="168"/>
      <c r="F12" s="168"/>
      <c r="G12" s="168"/>
      <c r="H12" s="168"/>
      <c r="I12" s="168"/>
      <c r="J12" s="168"/>
      <c r="K12" s="168"/>
      <c r="L12" s="168"/>
      <c r="M12" s="168"/>
      <c r="N12" s="9"/>
      <c r="O12" s="1"/>
    </row>
    <row r="13" spans="1:15" x14ac:dyDescent="0.25">
      <c r="A13" s="10"/>
      <c r="B13" s="11"/>
      <c r="C13" s="12" t="s">
        <v>14</v>
      </c>
      <c r="D13" s="12"/>
      <c r="E13" s="12"/>
      <c r="F13" s="12"/>
      <c r="G13" s="12"/>
      <c r="H13" s="12"/>
      <c r="I13" s="12"/>
      <c r="J13" s="12"/>
      <c r="K13" s="13"/>
      <c r="L13" s="13"/>
      <c r="M13" s="13"/>
      <c r="N13" s="14"/>
      <c r="O13" s="1"/>
    </row>
    <row r="14" spans="1:15" x14ac:dyDescent="0.25">
      <c r="A14" s="1"/>
      <c r="B14" s="10"/>
      <c r="C14" s="176" t="s">
        <v>91</v>
      </c>
      <c r="D14" s="176"/>
      <c r="E14" s="176"/>
      <c r="F14" s="176"/>
      <c r="G14" s="176"/>
      <c r="H14" s="176"/>
      <c r="I14" s="176"/>
      <c r="J14" s="176"/>
      <c r="K14" s="176"/>
      <c r="L14" s="176"/>
      <c r="M14" s="13"/>
      <c r="N14" s="14"/>
      <c r="O14" s="1"/>
    </row>
    <row r="15" spans="1:15" x14ac:dyDescent="0.25">
      <c r="A15" s="1"/>
      <c r="B15" s="10"/>
      <c r="C15" s="176"/>
      <c r="D15" s="176"/>
      <c r="E15" s="176"/>
      <c r="F15" s="176"/>
      <c r="G15" s="176"/>
      <c r="H15" s="176"/>
      <c r="I15" s="176"/>
      <c r="J15" s="176"/>
      <c r="K15" s="176"/>
      <c r="L15" s="176"/>
      <c r="M15" s="13"/>
      <c r="N15" s="14"/>
      <c r="O15" s="2"/>
    </row>
    <row r="16" spans="1:15" x14ac:dyDescent="0.25">
      <c r="A16" s="16"/>
      <c r="B16" s="10"/>
      <c r="C16" s="176"/>
      <c r="D16" s="176"/>
      <c r="E16" s="176"/>
      <c r="F16" s="176"/>
      <c r="G16" s="176"/>
      <c r="H16" s="176"/>
      <c r="I16" s="176"/>
      <c r="J16" s="176"/>
      <c r="K16" s="176"/>
      <c r="L16" s="176"/>
      <c r="M16" s="13"/>
      <c r="N16" s="14"/>
      <c r="O16" s="2"/>
    </row>
    <row r="17" spans="1:15" x14ac:dyDescent="0.25">
      <c r="A17" s="16"/>
      <c r="B17" s="10"/>
      <c r="C17" s="10"/>
      <c r="D17" s="10"/>
      <c r="E17" s="15"/>
      <c r="F17" s="15"/>
      <c r="G17" s="15"/>
      <c r="H17" s="15"/>
      <c r="I17" s="15"/>
      <c r="J17" s="13"/>
      <c r="K17" s="13"/>
      <c r="L17" s="13"/>
      <c r="M17" s="13"/>
      <c r="N17" s="14"/>
      <c r="O17" s="2"/>
    </row>
    <row r="18" spans="1:15" x14ac:dyDescent="0.25">
      <c r="A18" s="17"/>
      <c r="B18" s="11"/>
      <c r="C18" s="11"/>
      <c r="D18" s="156" t="s">
        <v>15</v>
      </c>
      <c r="E18" s="156"/>
      <c r="F18" s="18">
        <v>700</v>
      </c>
      <c r="G18" s="169" t="s">
        <v>16</v>
      </c>
      <c r="H18" s="170"/>
      <c r="I18" s="171"/>
      <c r="J18" s="172">
        <f>CALCULATOR!N30</f>
        <v>2.4</v>
      </c>
      <c r="K18" s="13"/>
      <c r="L18" s="13"/>
      <c r="M18" s="13"/>
      <c r="N18" s="19"/>
      <c r="O18" s="2"/>
    </row>
    <row r="19" spans="1:15" x14ac:dyDescent="0.25">
      <c r="A19" s="17"/>
      <c r="B19" s="11"/>
      <c r="C19" s="11"/>
      <c r="D19" s="156" t="s">
        <v>17</v>
      </c>
      <c r="E19" s="156"/>
      <c r="F19" s="18">
        <v>3</v>
      </c>
      <c r="G19" s="173" t="s">
        <v>18</v>
      </c>
      <c r="H19" s="174"/>
      <c r="I19" s="175"/>
      <c r="J19" s="172"/>
      <c r="K19" s="13"/>
      <c r="L19" s="13"/>
      <c r="M19" s="20"/>
      <c r="N19" s="14"/>
      <c r="O19" s="2"/>
    </row>
    <row r="20" spans="1:15" x14ac:dyDescent="0.25">
      <c r="A20" s="17"/>
      <c r="B20" s="11"/>
      <c r="C20" s="11"/>
      <c r="D20" s="156" t="s">
        <v>19</v>
      </c>
      <c r="E20" s="156"/>
      <c r="F20" s="18">
        <v>80</v>
      </c>
      <c r="G20" s="157" t="s">
        <v>20</v>
      </c>
      <c r="H20" s="158"/>
      <c r="I20" s="159"/>
      <c r="J20" s="21">
        <f>E42</f>
        <v>181.81820000000002</v>
      </c>
      <c r="K20" s="13"/>
      <c r="L20" s="13"/>
      <c r="M20" s="20"/>
      <c r="N20" s="14"/>
      <c r="O20" s="2"/>
    </row>
    <row r="21" spans="1:15" ht="15.75" thickBot="1" x14ac:dyDescent="0.3">
      <c r="A21" s="22"/>
      <c r="B21" s="23"/>
      <c r="C21" s="23"/>
      <c r="D21" s="24"/>
      <c r="E21" s="24"/>
      <c r="F21" s="25"/>
      <c r="G21" s="26"/>
      <c r="H21" s="26"/>
      <c r="I21" s="27"/>
      <c r="J21" s="28"/>
      <c r="K21" s="29"/>
      <c r="L21" s="29"/>
      <c r="M21" s="30"/>
      <c r="N21" s="31"/>
      <c r="O21" s="2"/>
    </row>
    <row r="22" spans="1:15" x14ac:dyDescent="0.25">
      <c r="A22" s="4"/>
      <c r="B22" s="4"/>
      <c r="C22" s="4"/>
      <c r="D22" s="4"/>
      <c r="E22" s="32"/>
      <c r="F22" s="32"/>
      <c r="G22" s="33"/>
      <c r="H22" s="33"/>
      <c r="I22" s="33"/>
      <c r="J22" s="11"/>
      <c r="K22" s="1"/>
      <c r="L22" s="1"/>
      <c r="M22" s="1"/>
      <c r="N22" s="1"/>
      <c r="O22" s="2"/>
    </row>
    <row r="23" spans="1:15" x14ac:dyDescent="0.25">
      <c r="A23" s="4"/>
      <c r="B23" s="1"/>
      <c r="C23" s="160" t="s">
        <v>21</v>
      </c>
      <c r="D23" s="161"/>
      <c r="E23" s="162"/>
      <c r="F23" s="34">
        <v>8</v>
      </c>
      <c r="G23" s="35"/>
      <c r="H23" s="35"/>
      <c r="I23" s="1"/>
      <c r="J23" s="1"/>
      <c r="K23" s="1"/>
      <c r="L23" s="1"/>
      <c r="M23" s="1"/>
      <c r="N23" s="1"/>
      <c r="O23" s="2"/>
    </row>
    <row r="24" spans="1:15" x14ac:dyDescent="0.25">
      <c r="A24" s="4"/>
      <c r="B24" s="1"/>
      <c r="C24" s="36" t="s">
        <v>22</v>
      </c>
      <c r="D24" s="163">
        <f>(F23/0.00011)/2</f>
        <v>36363.63636363636</v>
      </c>
      <c r="E24" s="163"/>
      <c r="F24" s="38" t="s">
        <v>23</v>
      </c>
      <c r="G24" s="4"/>
      <c r="H24" s="4"/>
      <c r="I24" s="1"/>
      <c r="J24" s="1"/>
      <c r="K24" s="1"/>
      <c r="L24" s="1"/>
      <c r="M24" s="1"/>
      <c r="N24" s="1"/>
      <c r="O24" s="2"/>
    </row>
    <row r="25" spans="1:15" x14ac:dyDescent="0.25">
      <c r="A25" s="4"/>
      <c r="B25" s="4"/>
      <c r="C25" s="4"/>
      <c r="D25" s="4"/>
      <c r="E25" s="32"/>
      <c r="F25" s="1"/>
      <c r="G25" s="1"/>
      <c r="H25" s="1"/>
      <c r="I25" s="1"/>
      <c r="J25" s="1"/>
      <c r="K25" s="1"/>
      <c r="L25" s="1"/>
      <c r="M25" s="1"/>
      <c r="N25" s="1"/>
      <c r="O25" s="2"/>
    </row>
    <row r="26" spans="1:15" x14ac:dyDescent="0.25">
      <c r="A26" s="164" t="s">
        <v>24</v>
      </c>
      <c r="B26" s="164"/>
      <c r="C26" s="39">
        <v>42723</v>
      </c>
      <c r="D26" s="1"/>
      <c r="E26" s="1"/>
      <c r="F26" s="1"/>
      <c r="G26" s="1"/>
      <c r="H26" s="1"/>
      <c r="I26" s="1"/>
      <c r="J26" s="1"/>
      <c r="K26" s="1"/>
      <c r="L26" s="1"/>
      <c r="M26" s="1"/>
      <c r="N26" s="1"/>
      <c r="O26" s="2"/>
    </row>
    <row r="27" spans="1:15" x14ac:dyDescent="0.25">
      <c r="A27" s="112" t="s">
        <v>96</v>
      </c>
      <c r="B27" s="113"/>
      <c r="C27" s="113"/>
      <c r="D27" s="113"/>
      <c r="E27" s="113"/>
      <c r="F27" s="113"/>
      <c r="G27" s="113"/>
      <c r="H27" s="113"/>
      <c r="I27" s="113"/>
      <c r="J27" s="113"/>
      <c r="K27" s="1"/>
      <c r="L27" s="1"/>
      <c r="M27" s="1"/>
      <c r="N27" s="1"/>
      <c r="O27" s="1"/>
    </row>
    <row r="28" spans="1:15" ht="15.75" thickBot="1" x14ac:dyDescent="0.3">
      <c r="A28" s="1"/>
      <c r="B28" s="1"/>
      <c r="C28" s="1"/>
      <c r="D28" s="1"/>
      <c r="E28" s="1"/>
      <c r="F28" s="1"/>
      <c r="G28" s="1"/>
      <c r="H28" s="1"/>
      <c r="I28" s="1"/>
      <c r="J28" s="1"/>
      <c r="K28" s="1"/>
      <c r="L28" s="1"/>
      <c r="M28" s="1"/>
      <c r="N28" s="1"/>
      <c r="O28" s="2"/>
    </row>
    <row r="29" spans="1:15" ht="13.5" customHeight="1" x14ac:dyDescent="0.25">
      <c r="A29" s="165" t="s">
        <v>25</v>
      </c>
      <c r="B29" s="166"/>
      <c r="C29" s="166"/>
      <c r="D29" s="166"/>
      <c r="E29" s="166"/>
      <c r="F29" s="166"/>
      <c r="G29" s="167"/>
      <c r="H29" s="11"/>
      <c r="I29" s="165" t="s">
        <v>25</v>
      </c>
      <c r="J29" s="166"/>
      <c r="K29" s="166"/>
      <c r="L29" s="166"/>
      <c r="M29" s="166"/>
      <c r="N29" s="166"/>
      <c r="O29" s="167"/>
    </row>
    <row r="30" spans="1:15" ht="13.5" customHeight="1" x14ac:dyDescent="0.25">
      <c r="A30" s="149"/>
      <c r="B30" s="40" t="s">
        <v>26</v>
      </c>
      <c r="C30" s="41">
        <f>F4</f>
        <v>2017</v>
      </c>
      <c r="D30" s="42"/>
      <c r="E30" s="41" t="s">
        <v>27</v>
      </c>
      <c r="F30" s="43">
        <f>F5</f>
        <v>42736</v>
      </c>
      <c r="G30" s="151"/>
      <c r="H30" s="11"/>
      <c r="I30" s="149"/>
      <c r="J30" s="40" t="s">
        <v>26</v>
      </c>
      <c r="K30" s="41">
        <f>C30</f>
        <v>2017</v>
      </c>
      <c r="L30" s="42"/>
      <c r="M30" s="41" t="s">
        <v>27</v>
      </c>
      <c r="N30" s="43">
        <f>F30</f>
        <v>42736</v>
      </c>
      <c r="O30" s="151"/>
    </row>
    <row r="31" spans="1:15" ht="13.5" customHeight="1" x14ac:dyDescent="0.25">
      <c r="A31" s="149"/>
      <c r="B31" s="45"/>
      <c r="C31" s="41"/>
      <c r="D31" s="42"/>
      <c r="E31" s="41"/>
      <c r="F31" s="43"/>
      <c r="G31" s="151"/>
      <c r="H31" s="11"/>
      <c r="I31" s="152"/>
      <c r="J31" s="45"/>
      <c r="K31" s="41"/>
      <c r="L31" s="42"/>
      <c r="M31" s="41"/>
      <c r="N31" s="43"/>
      <c r="O31" s="151"/>
    </row>
    <row r="32" spans="1:15" ht="13.5" customHeight="1" x14ac:dyDescent="0.25">
      <c r="A32" s="149"/>
      <c r="B32" s="45"/>
      <c r="C32" s="41"/>
      <c r="D32" s="42"/>
      <c r="E32" s="41"/>
      <c r="F32" s="43"/>
      <c r="G32" s="151"/>
      <c r="H32" s="11"/>
      <c r="I32" s="152"/>
      <c r="J32" s="45"/>
      <c r="K32" s="41"/>
      <c r="L32" s="42"/>
      <c r="M32" s="41"/>
      <c r="N32" s="43"/>
      <c r="O32" s="151"/>
    </row>
    <row r="33" spans="1:15" ht="13.5" customHeight="1" x14ac:dyDescent="0.25">
      <c r="A33" s="150"/>
      <c r="B33" s="153" t="str">
        <f>F2</f>
        <v>JAMES SMITH DAIRY COW</v>
      </c>
      <c r="C33" s="154"/>
      <c r="D33" s="154"/>
      <c r="E33" s="155" t="s">
        <v>28</v>
      </c>
      <c r="F33" s="155"/>
      <c r="G33" s="151"/>
      <c r="H33" s="11"/>
      <c r="I33" s="152"/>
      <c r="J33" s="153" t="str">
        <f>F2</f>
        <v>JAMES SMITH DAIRY COW</v>
      </c>
      <c r="K33" s="153"/>
      <c r="L33" s="153"/>
      <c r="M33" s="155" t="s">
        <v>28</v>
      </c>
      <c r="N33" s="155"/>
      <c r="O33" s="151"/>
    </row>
    <row r="34" spans="1:15" ht="13.5" customHeight="1" x14ac:dyDescent="0.25">
      <c r="A34" s="46"/>
      <c r="B34" s="47"/>
      <c r="C34" s="142" t="s">
        <v>29</v>
      </c>
      <c r="D34" s="143"/>
      <c r="E34" s="143"/>
      <c r="F34" s="48"/>
      <c r="G34" s="44"/>
      <c r="H34" s="11"/>
      <c r="I34" s="49"/>
      <c r="J34" s="47"/>
      <c r="K34" s="144" t="s">
        <v>29</v>
      </c>
      <c r="L34" s="145"/>
      <c r="M34" s="145"/>
      <c r="N34" s="48"/>
      <c r="O34" s="44"/>
    </row>
    <row r="35" spans="1:15" ht="13.5" customHeight="1" x14ac:dyDescent="0.25">
      <c r="A35" s="146" t="s">
        <v>30</v>
      </c>
      <c r="B35" s="147"/>
      <c r="C35" s="147"/>
      <c r="D35" s="147"/>
      <c r="E35" s="147"/>
      <c r="F35" s="147"/>
      <c r="G35" s="148"/>
      <c r="H35" s="11"/>
      <c r="I35" s="118" t="s">
        <v>30</v>
      </c>
      <c r="J35" s="119"/>
      <c r="K35" s="119"/>
      <c r="L35" s="119"/>
      <c r="M35" s="119"/>
      <c r="N35" s="119"/>
      <c r="O35" s="120"/>
    </row>
    <row r="36" spans="1:15" ht="13.5" customHeight="1" x14ac:dyDescent="0.25">
      <c r="A36" s="53" t="s">
        <v>31</v>
      </c>
      <c r="B36" s="4" t="str">
        <f>F3</f>
        <v>JSMITHCOWAPR16</v>
      </c>
      <c r="C36" s="42"/>
      <c r="D36" s="42"/>
      <c r="E36" s="42"/>
      <c r="F36" s="42"/>
      <c r="G36" s="52"/>
      <c r="H36" s="11"/>
      <c r="I36" s="53" t="s">
        <v>31</v>
      </c>
      <c r="J36" s="4" t="str">
        <f>F3</f>
        <v>JSMITHCOWAPR16</v>
      </c>
      <c r="K36" s="42"/>
      <c r="L36" s="42"/>
      <c r="M36" s="42"/>
      <c r="N36" s="42"/>
      <c r="O36" s="52"/>
    </row>
    <row r="37" spans="1:15" ht="13.5" customHeight="1" x14ac:dyDescent="0.25">
      <c r="A37" s="127" t="s">
        <v>32</v>
      </c>
      <c r="B37" s="128"/>
      <c r="C37" s="128"/>
      <c r="D37" s="128"/>
      <c r="E37" s="128"/>
      <c r="F37" s="128"/>
      <c r="G37" s="129"/>
      <c r="H37" s="11"/>
      <c r="I37" s="127" t="s">
        <v>32</v>
      </c>
      <c r="J37" s="128"/>
      <c r="K37" s="128"/>
      <c r="L37" s="128"/>
      <c r="M37" s="128"/>
      <c r="N37" s="128"/>
      <c r="O37" s="129"/>
    </row>
    <row r="38" spans="1:15" ht="13.5" customHeight="1" x14ac:dyDescent="0.25">
      <c r="A38" s="136" t="s">
        <v>33</v>
      </c>
      <c r="B38" s="137"/>
      <c r="C38" s="137"/>
      <c r="D38" s="137"/>
      <c r="E38" s="137"/>
      <c r="F38" s="137"/>
      <c r="G38" s="138"/>
      <c r="H38" s="11"/>
      <c r="I38" s="136" t="s">
        <v>33</v>
      </c>
      <c r="J38" s="137"/>
      <c r="K38" s="137"/>
      <c r="L38" s="137"/>
      <c r="M38" s="137"/>
      <c r="N38" s="137"/>
      <c r="O38" s="138"/>
    </row>
    <row r="39" spans="1:15" ht="13.5" customHeight="1" x14ac:dyDescent="0.25">
      <c r="A39" s="139"/>
      <c r="B39" s="137"/>
      <c r="C39" s="137"/>
      <c r="D39" s="137"/>
      <c r="E39" s="137"/>
      <c r="F39" s="137"/>
      <c r="G39" s="138"/>
      <c r="H39" s="11"/>
      <c r="I39" s="139"/>
      <c r="J39" s="137"/>
      <c r="K39" s="137"/>
      <c r="L39" s="137"/>
      <c r="M39" s="137"/>
      <c r="N39" s="137"/>
      <c r="O39" s="138"/>
    </row>
    <row r="40" spans="1:15" ht="13.5" customHeight="1" x14ac:dyDescent="0.25">
      <c r="A40" s="57"/>
      <c r="B40" s="42"/>
      <c r="C40" s="42"/>
      <c r="D40" s="42"/>
      <c r="E40" s="42"/>
      <c r="F40" s="42"/>
      <c r="G40" s="52"/>
      <c r="H40" s="11"/>
      <c r="I40" s="57"/>
      <c r="J40" s="42"/>
      <c r="K40" s="42"/>
      <c r="L40" s="42"/>
      <c r="M40" s="42"/>
      <c r="N40" s="42"/>
      <c r="O40" s="52"/>
    </row>
    <row r="41" spans="1:15" ht="13.5" customHeight="1" x14ac:dyDescent="0.25">
      <c r="A41" s="127" t="s">
        <v>34</v>
      </c>
      <c r="B41" s="128"/>
      <c r="C41" s="128"/>
      <c r="D41" s="128"/>
      <c r="E41" s="128"/>
      <c r="F41" s="128"/>
      <c r="G41" s="129"/>
      <c r="H41" s="11"/>
      <c r="I41" s="127" t="s">
        <v>34</v>
      </c>
      <c r="J41" s="128"/>
      <c r="K41" s="128"/>
      <c r="L41" s="128"/>
      <c r="M41" s="128"/>
      <c r="N41" s="128"/>
      <c r="O41" s="129"/>
    </row>
    <row r="42" spans="1:15" ht="13.5" customHeight="1" x14ac:dyDescent="0.25">
      <c r="A42" s="140" t="s">
        <v>35</v>
      </c>
      <c r="B42" s="141"/>
      <c r="C42" s="141"/>
      <c r="D42" s="42"/>
      <c r="E42" s="58">
        <f>F9*F7/F6*2</f>
        <v>181.81820000000002</v>
      </c>
      <c r="F42" s="42" t="s">
        <v>36</v>
      </c>
      <c r="G42" s="52"/>
      <c r="H42" s="11"/>
      <c r="I42" s="140" t="s">
        <v>35</v>
      </c>
      <c r="J42" s="141"/>
      <c r="K42" s="141"/>
      <c r="L42" s="42"/>
      <c r="M42" s="58">
        <f>E42</f>
        <v>181.81820000000002</v>
      </c>
      <c r="N42" s="42" t="s">
        <v>36</v>
      </c>
      <c r="O42" s="52"/>
    </row>
    <row r="43" spans="1:15" ht="13.5" customHeight="1" x14ac:dyDescent="0.25">
      <c r="A43" s="59"/>
      <c r="B43" s="4"/>
      <c r="C43" s="42"/>
      <c r="D43" s="42"/>
      <c r="E43" s="58">
        <f>E42/2</f>
        <v>90.909100000000009</v>
      </c>
      <c r="F43" s="42" t="s">
        <v>37</v>
      </c>
      <c r="G43" s="52"/>
      <c r="H43" s="11"/>
      <c r="I43" s="59"/>
      <c r="J43" s="4"/>
      <c r="K43" s="42"/>
      <c r="L43" s="42"/>
      <c r="M43" s="58">
        <f>E43</f>
        <v>90.909100000000009</v>
      </c>
      <c r="N43" s="42" t="s">
        <v>37</v>
      </c>
      <c r="O43" s="52"/>
    </row>
    <row r="44" spans="1:15" ht="13.5" customHeight="1" x14ac:dyDescent="0.25">
      <c r="A44" s="127" t="s">
        <v>38</v>
      </c>
      <c r="B44" s="128"/>
      <c r="C44" s="128"/>
      <c r="D44" s="128"/>
      <c r="E44" s="128"/>
      <c r="F44" s="128"/>
      <c r="G44" s="129"/>
      <c r="H44" s="11"/>
      <c r="I44" s="127" t="s">
        <v>38</v>
      </c>
      <c r="J44" s="128"/>
      <c r="K44" s="128"/>
      <c r="L44" s="128"/>
      <c r="M44" s="128"/>
      <c r="N44" s="128"/>
      <c r="O44" s="129"/>
    </row>
    <row r="45" spans="1:15" ht="13.5" customHeight="1" x14ac:dyDescent="0.25">
      <c r="A45" s="54"/>
      <c r="B45" s="55"/>
      <c r="C45" s="55"/>
      <c r="D45" s="55"/>
      <c r="E45" s="55"/>
      <c r="F45" s="55"/>
      <c r="G45" s="56"/>
      <c r="H45" s="11"/>
      <c r="I45" s="54"/>
      <c r="J45" s="55"/>
      <c r="K45" s="55"/>
      <c r="L45" s="55"/>
      <c r="M45" s="55"/>
      <c r="N45" s="55"/>
      <c r="O45" s="56"/>
    </row>
    <row r="46" spans="1:15" ht="13.5" customHeight="1" x14ac:dyDescent="0.25">
      <c r="A46" s="60" t="s">
        <v>39</v>
      </c>
      <c r="B46" s="55"/>
      <c r="C46" s="55"/>
      <c r="D46" s="55"/>
      <c r="E46" s="42"/>
      <c r="F46" s="42"/>
      <c r="G46" s="52"/>
      <c r="H46" s="11"/>
      <c r="I46" s="60" t="s">
        <v>39</v>
      </c>
      <c r="J46" s="55"/>
      <c r="K46" s="55"/>
      <c r="L46" s="55"/>
      <c r="M46" s="42"/>
      <c r="N46" s="42"/>
      <c r="O46" s="52"/>
    </row>
    <row r="47" spans="1:15" ht="13.5" customHeight="1" x14ac:dyDescent="0.25">
      <c r="A47" s="57" t="s">
        <v>40</v>
      </c>
      <c r="B47" s="42"/>
      <c r="C47" s="42"/>
      <c r="D47" s="42"/>
      <c r="E47" s="42"/>
      <c r="F47" s="42"/>
      <c r="G47" s="52"/>
      <c r="H47" s="11"/>
      <c r="I47" s="57" t="s">
        <v>40</v>
      </c>
      <c r="J47" s="42"/>
      <c r="K47" s="42"/>
      <c r="L47" s="42"/>
      <c r="M47" s="42"/>
      <c r="N47" s="42"/>
      <c r="O47" s="52"/>
    </row>
    <row r="48" spans="1:15" ht="13.5" customHeight="1" x14ac:dyDescent="0.25">
      <c r="A48" s="57" t="s">
        <v>41</v>
      </c>
      <c r="B48" s="42"/>
      <c r="C48" s="42"/>
      <c r="D48" s="11"/>
      <c r="E48" s="42"/>
      <c r="F48" s="42"/>
      <c r="G48" s="52"/>
      <c r="H48" s="11"/>
      <c r="I48" s="57" t="s">
        <v>41</v>
      </c>
      <c r="J48" s="42"/>
      <c r="K48" s="42"/>
      <c r="L48" s="11"/>
      <c r="M48" s="42"/>
      <c r="N48" s="42"/>
      <c r="O48" s="52"/>
    </row>
    <row r="49" spans="1:15" ht="13.5" customHeight="1" x14ac:dyDescent="0.25">
      <c r="A49" s="57" t="s">
        <v>42</v>
      </c>
      <c r="B49" s="61">
        <f>C52</f>
        <v>4.9999995000000498E-2</v>
      </c>
      <c r="C49" s="42" t="s">
        <v>43</v>
      </c>
      <c r="D49" s="11"/>
      <c r="E49" s="11"/>
      <c r="F49" s="42"/>
      <c r="G49" s="52"/>
      <c r="H49" s="11"/>
      <c r="I49" s="57" t="s">
        <v>42</v>
      </c>
      <c r="J49" s="61">
        <f>K52</f>
        <v>4.9999995000000498E-2</v>
      </c>
      <c r="K49" s="42" t="s">
        <v>43</v>
      </c>
      <c r="L49" s="11"/>
      <c r="M49" s="11"/>
      <c r="N49" s="42"/>
      <c r="O49" s="52"/>
    </row>
    <row r="50" spans="1:15" ht="13.5" customHeight="1" x14ac:dyDescent="0.25">
      <c r="A50" s="62" t="s">
        <v>44</v>
      </c>
      <c r="B50" s="63" t="s">
        <v>45</v>
      </c>
      <c r="C50" s="64" t="s">
        <v>46</v>
      </c>
      <c r="D50" s="65"/>
      <c r="E50" s="66" t="s">
        <v>44</v>
      </c>
      <c r="F50" s="63" t="s">
        <v>45</v>
      </c>
      <c r="G50" s="67" t="s">
        <v>46</v>
      </c>
      <c r="H50" s="11"/>
      <c r="I50" s="62" t="s">
        <v>44</v>
      </c>
      <c r="J50" s="63" t="s">
        <v>45</v>
      </c>
      <c r="K50" s="64" t="s">
        <v>46</v>
      </c>
      <c r="L50" s="65"/>
      <c r="M50" s="66" t="s">
        <v>44</v>
      </c>
      <c r="N50" s="63" t="s">
        <v>45</v>
      </c>
      <c r="O50" s="67" t="s">
        <v>46</v>
      </c>
    </row>
    <row r="51" spans="1:15" ht="13.5" customHeight="1" x14ac:dyDescent="0.25">
      <c r="A51" s="68" t="s">
        <v>47</v>
      </c>
      <c r="B51" s="69" t="s">
        <v>48</v>
      </c>
      <c r="C51" s="70" t="s">
        <v>49</v>
      </c>
      <c r="D51" s="71"/>
      <c r="E51" s="72" t="s">
        <v>47</v>
      </c>
      <c r="F51" s="69" t="s">
        <v>48</v>
      </c>
      <c r="G51" s="73" t="s">
        <v>49</v>
      </c>
      <c r="H51" s="11"/>
      <c r="I51" s="68" t="s">
        <v>47</v>
      </c>
      <c r="J51" s="69" t="s">
        <v>48</v>
      </c>
      <c r="K51" s="70" t="s">
        <v>49</v>
      </c>
      <c r="L51" s="71"/>
      <c r="M51" s="72" t="s">
        <v>47</v>
      </c>
      <c r="N51" s="69" t="s">
        <v>48</v>
      </c>
      <c r="O51" s="73" t="s">
        <v>49</v>
      </c>
    </row>
    <row r="52" spans="1:15" ht="13.5" customHeight="1" x14ac:dyDescent="0.25">
      <c r="A52" s="74">
        <v>100</v>
      </c>
      <c r="B52" s="37">
        <f>A52/2.2*0.1</f>
        <v>4.5454545454545459</v>
      </c>
      <c r="C52" s="37">
        <f>B52/E43</f>
        <v>4.9999995000000498E-2</v>
      </c>
      <c r="D52" s="75"/>
      <c r="E52" s="76">
        <v>800</v>
      </c>
      <c r="F52" s="37">
        <f t="shared" ref="F52:F58" si="0">E52/2.2*0.1</f>
        <v>36.363636363636367</v>
      </c>
      <c r="G52" s="77">
        <f>F52/E43</f>
        <v>0.39999996000000398</v>
      </c>
      <c r="H52" s="11"/>
      <c r="I52" s="74">
        <v>100</v>
      </c>
      <c r="J52" s="37">
        <f>I52/2.2*0.1</f>
        <v>4.5454545454545459</v>
      </c>
      <c r="K52" s="37">
        <f>J52/M43</f>
        <v>4.9999995000000498E-2</v>
      </c>
      <c r="L52" s="75"/>
      <c r="M52" s="76">
        <v>800</v>
      </c>
      <c r="N52" s="37">
        <f t="shared" ref="N52:N58" si="1">M52/2.2*0.1</f>
        <v>36.363636363636367</v>
      </c>
      <c r="O52" s="77">
        <f>N52/M43</f>
        <v>0.39999996000000398</v>
      </c>
    </row>
    <row r="53" spans="1:15" ht="13.5" customHeight="1" x14ac:dyDescent="0.25">
      <c r="A53" s="74">
        <v>200</v>
      </c>
      <c r="B53" s="37">
        <f>A53/2.2*0.1</f>
        <v>9.0909090909090917</v>
      </c>
      <c r="C53" s="37">
        <f>B53/E43</f>
        <v>9.9999990000000996E-2</v>
      </c>
      <c r="D53" s="78"/>
      <c r="E53" s="76">
        <v>900</v>
      </c>
      <c r="F53" s="37">
        <f t="shared" si="0"/>
        <v>40.909090909090907</v>
      </c>
      <c r="G53" s="77">
        <f>F53/E43</f>
        <v>0.44999995500000445</v>
      </c>
      <c r="H53" s="11"/>
      <c r="I53" s="74">
        <v>200</v>
      </c>
      <c r="J53" s="37">
        <f>I53/2.2*0.1</f>
        <v>9.0909090909090917</v>
      </c>
      <c r="K53" s="37">
        <f>J53/M43</f>
        <v>9.9999990000000996E-2</v>
      </c>
      <c r="L53" s="78"/>
      <c r="M53" s="76">
        <v>900</v>
      </c>
      <c r="N53" s="37">
        <f t="shared" si="1"/>
        <v>40.909090909090907</v>
      </c>
      <c r="O53" s="77">
        <f>N53/M43</f>
        <v>0.44999995500000445</v>
      </c>
    </row>
    <row r="54" spans="1:15" ht="13.5" customHeight="1" x14ac:dyDescent="0.25">
      <c r="A54" s="74">
        <v>300</v>
      </c>
      <c r="B54" s="37">
        <f>A54/2.2*0.1</f>
        <v>13.636363636363635</v>
      </c>
      <c r="C54" s="37">
        <f>B54/E43</f>
        <v>0.14999998500000147</v>
      </c>
      <c r="D54" s="78"/>
      <c r="E54" s="76">
        <v>1000</v>
      </c>
      <c r="F54" s="37">
        <f t="shared" si="0"/>
        <v>45.454545454545453</v>
      </c>
      <c r="G54" s="77">
        <f>F54/E43</f>
        <v>0.49999995000000491</v>
      </c>
      <c r="H54" s="11"/>
      <c r="I54" s="74">
        <v>300</v>
      </c>
      <c r="J54" s="37">
        <f>I54/2.2*0.1</f>
        <v>13.636363636363635</v>
      </c>
      <c r="K54" s="37">
        <f>J54/M43</f>
        <v>0.14999998500000147</v>
      </c>
      <c r="L54" s="78"/>
      <c r="M54" s="76">
        <v>1000</v>
      </c>
      <c r="N54" s="37">
        <f t="shared" si="1"/>
        <v>45.454545454545453</v>
      </c>
      <c r="O54" s="77">
        <f>N54/M43</f>
        <v>0.49999995000000491</v>
      </c>
    </row>
    <row r="55" spans="1:15" ht="13.5" customHeight="1" x14ac:dyDescent="0.25">
      <c r="A55" s="74">
        <v>400</v>
      </c>
      <c r="B55" s="37">
        <f>A55/2.2*0.1</f>
        <v>18.181818181818183</v>
      </c>
      <c r="C55" s="37">
        <f>B55/E43</f>
        <v>0.19999998000000199</v>
      </c>
      <c r="D55" s="78"/>
      <c r="E55" s="76">
        <v>1100</v>
      </c>
      <c r="F55" s="37">
        <f t="shared" si="0"/>
        <v>50</v>
      </c>
      <c r="G55" s="77">
        <f>F55/E43</f>
        <v>0.54999994500000549</v>
      </c>
      <c r="H55" s="11"/>
      <c r="I55" s="74">
        <v>400</v>
      </c>
      <c r="J55" s="37">
        <f>I55/2.2*0.1</f>
        <v>18.181818181818183</v>
      </c>
      <c r="K55" s="37">
        <f>J55/M43</f>
        <v>0.19999998000000199</v>
      </c>
      <c r="L55" s="78"/>
      <c r="M55" s="76">
        <v>1100</v>
      </c>
      <c r="N55" s="37">
        <f t="shared" si="1"/>
        <v>50</v>
      </c>
      <c r="O55" s="77">
        <f>N55/M43</f>
        <v>0.54999994500000549</v>
      </c>
    </row>
    <row r="56" spans="1:15" ht="13.5" customHeight="1" x14ac:dyDescent="0.25">
      <c r="A56" s="74">
        <v>500</v>
      </c>
      <c r="B56" s="37">
        <f>500/2.2*0.1</f>
        <v>22.727272727272727</v>
      </c>
      <c r="C56" s="37">
        <f>B56/E43</f>
        <v>0.24999997500000246</v>
      </c>
      <c r="D56" s="78"/>
      <c r="E56" s="76">
        <v>1200</v>
      </c>
      <c r="F56" s="37">
        <f t="shared" si="0"/>
        <v>54.54545454545454</v>
      </c>
      <c r="G56" s="77">
        <f>F56/E43</f>
        <v>0.59999994000000589</v>
      </c>
      <c r="H56" s="11"/>
      <c r="I56" s="74">
        <v>500</v>
      </c>
      <c r="J56" s="37">
        <f>500/2.2*0.1</f>
        <v>22.727272727272727</v>
      </c>
      <c r="K56" s="37">
        <f>J56/M43</f>
        <v>0.24999997500000246</v>
      </c>
      <c r="L56" s="78"/>
      <c r="M56" s="76">
        <v>1200</v>
      </c>
      <c r="N56" s="37">
        <f t="shared" si="1"/>
        <v>54.54545454545454</v>
      </c>
      <c r="O56" s="77">
        <f>N56/M43</f>
        <v>0.59999994000000589</v>
      </c>
    </row>
    <row r="57" spans="1:15" ht="13.5" customHeight="1" x14ac:dyDescent="0.25">
      <c r="A57" s="74">
        <v>600</v>
      </c>
      <c r="B57" s="37">
        <f>600/2.2*0.1</f>
        <v>27.27272727272727</v>
      </c>
      <c r="C57" s="37">
        <f>B57/E43</f>
        <v>0.29999997000000295</v>
      </c>
      <c r="D57" s="78"/>
      <c r="E57" s="76">
        <v>1300</v>
      </c>
      <c r="F57" s="37">
        <f t="shared" si="0"/>
        <v>59.090909090909093</v>
      </c>
      <c r="G57" s="77">
        <f>F57/E43</f>
        <v>0.64999993500000641</v>
      </c>
      <c r="H57" s="11"/>
      <c r="I57" s="74">
        <v>600</v>
      </c>
      <c r="J57" s="37">
        <f>600/2.2*0.1</f>
        <v>27.27272727272727</v>
      </c>
      <c r="K57" s="37">
        <f>J57/M43</f>
        <v>0.29999997000000295</v>
      </c>
      <c r="L57" s="78"/>
      <c r="M57" s="76">
        <v>1300</v>
      </c>
      <c r="N57" s="37">
        <f t="shared" si="1"/>
        <v>59.090909090909093</v>
      </c>
      <c r="O57" s="77">
        <f>N57/M43</f>
        <v>0.64999993500000641</v>
      </c>
    </row>
    <row r="58" spans="1:15" ht="13.5" customHeight="1" x14ac:dyDescent="0.25">
      <c r="A58" s="74">
        <v>700</v>
      </c>
      <c r="B58" s="37">
        <f>A58/2.2*0.1</f>
        <v>31.818181818181813</v>
      </c>
      <c r="C58" s="37">
        <f>B58/E43</f>
        <v>0.34999996500000341</v>
      </c>
      <c r="D58" s="78"/>
      <c r="E58" s="76">
        <v>1400</v>
      </c>
      <c r="F58" s="37">
        <f t="shared" si="0"/>
        <v>63.636363636363626</v>
      </c>
      <c r="G58" s="77">
        <f>F58/E43</f>
        <v>0.69999993000000682</v>
      </c>
      <c r="H58" s="11"/>
      <c r="I58" s="74">
        <v>700</v>
      </c>
      <c r="J58" s="37">
        <f>I58/2.2*0.1</f>
        <v>31.818181818181813</v>
      </c>
      <c r="K58" s="37">
        <f>J58/M43</f>
        <v>0.34999996500000341</v>
      </c>
      <c r="L58" s="78"/>
      <c r="M58" s="76">
        <v>1400</v>
      </c>
      <c r="N58" s="37">
        <f t="shared" si="1"/>
        <v>63.636363636363626</v>
      </c>
      <c r="O58" s="77">
        <f>N58/M43</f>
        <v>0.69999993000000682</v>
      </c>
    </row>
    <row r="59" spans="1:15" ht="13.5" customHeight="1" x14ac:dyDescent="0.25">
      <c r="A59" s="50"/>
      <c r="B59" s="79"/>
      <c r="C59" s="79"/>
      <c r="D59" s="45"/>
      <c r="E59" s="41"/>
      <c r="F59" s="79"/>
      <c r="G59" s="80"/>
      <c r="H59" s="11"/>
      <c r="I59" s="50"/>
      <c r="J59" s="79"/>
      <c r="K59" s="79"/>
      <c r="L59" s="45"/>
      <c r="M59" s="41"/>
      <c r="N59" s="79"/>
      <c r="O59" s="80"/>
    </row>
    <row r="60" spans="1:15" ht="13.5" customHeight="1" x14ac:dyDescent="0.25">
      <c r="A60" s="133" t="s">
        <v>50</v>
      </c>
      <c r="B60" s="134"/>
      <c r="C60" s="134"/>
      <c r="D60" s="134"/>
      <c r="E60" s="41"/>
      <c r="F60" s="79"/>
      <c r="G60" s="80"/>
      <c r="H60" s="11"/>
      <c r="I60" s="133" t="s">
        <v>50</v>
      </c>
      <c r="J60" s="134"/>
      <c r="K60" s="134"/>
      <c r="L60" s="134"/>
      <c r="M60" s="41"/>
      <c r="N60" s="79"/>
      <c r="O60" s="80"/>
    </row>
    <row r="61" spans="1:15" ht="13.5" customHeight="1" x14ac:dyDescent="0.25">
      <c r="A61" s="50" t="s">
        <v>51</v>
      </c>
      <c r="B61" s="81">
        <f>C52</f>
        <v>4.9999995000000498E-2</v>
      </c>
      <c r="C61" s="135" t="s">
        <v>52</v>
      </c>
      <c r="D61" s="135"/>
      <c r="E61" s="135"/>
      <c r="F61" s="135"/>
      <c r="G61" s="80"/>
      <c r="H61" s="11"/>
      <c r="I61" s="50" t="s">
        <v>51</v>
      </c>
      <c r="J61" s="81">
        <f>K52</f>
        <v>4.9999995000000498E-2</v>
      </c>
      <c r="K61" s="135" t="s">
        <v>52</v>
      </c>
      <c r="L61" s="135"/>
      <c r="M61" s="135"/>
      <c r="N61" s="135"/>
      <c r="O61" s="80"/>
    </row>
    <row r="62" spans="1:15" ht="13.5" customHeight="1" x14ac:dyDescent="0.25">
      <c r="A62" s="125" t="s">
        <v>53</v>
      </c>
      <c r="B62" s="126"/>
      <c r="C62" s="126"/>
      <c r="D62" s="126"/>
      <c r="E62" s="126"/>
      <c r="F62" s="126"/>
      <c r="G62" s="80"/>
      <c r="H62" s="11"/>
      <c r="I62" s="125" t="s">
        <v>53</v>
      </c>
      <c r="J62" s="126"/>
      <c r="K62" s="126"/>
      <c r="L62" s="126"/>
      <c r="M62" s="126"/>
      <c r="N62" s="126"/>
      <c r="O62" s="80"/>
    </row>
    <row r="63" spans="1:15" ht="13.5" customHeight="1" x14ac:dyDescent="0.25">
      <c r="A63" s="57"/>
      <c r="B63" s="42"/>
      <c r="C63" s="42"/>
      <c r="D63" s="45"/>
      <c r="E63" s="45"/>
      <c r="F63" s="42"/>
      <c r="G63" s="52"/>
      <c r="H63" s="11"/>
      <c r="I63" s="57"/>
      <c r="J63" s="42"/>
      <c r="K63" s="42"/>
      <c r="L63" s="45"/>
      <c r="M63" s="45"/>
      <c r="N63" s="42"/>
      <c r="O63" s="52"/>
    </row>
    <row r="64" spans="1:15" ht="13.5" customHeight="1" x14ac:dyDescent="0.25">
      <c r="A64" s="127" t="s">
        <v>54</v>
      </c>
      <c r="B64" s="128"/>
      <c r="C64" s="128"/>
      <c r="D64" s="128"/>
      <c r="E64" s="128"/>
      <c r="F64" s="128"/>
      <c r="G64" s="129"/>
      <c r="H64" s="1"/>
      <c r="I64" s="127" t="s">
        <v>54</v>
      </c>
      <c r="J64" s="128"/>
      <c r="K64" s="128"/>
      <c r="L64" s="128"/>
      <c r="M64" s="128"/>
      <c r="N64" s="128"/>
      <c r="O64" s="129"/>
    </row>
    <row r="65" spans="1:15" ht="13.5" customHeight="1" x14ac:dyDescent="0.25">
      <c r="A65" s="130" t="s">
        <v>55</v>
      </c>
      <c r="B65" s="131"/>
      <c r="C65" s="131"/>
      <c r="D65" s="131"/>
      <c r="E65" s="131"/>
      <c r="F65" s="131"/>
      <c r="G65" s="132"/>
      <c r="H65" s="1"/>
      <c r="I65" s="130" t="s">
        <v>55</v>
      </c>
      <c r="J65" s="131"/>
      <c r="K65" s="131"/>
      <c r="L65" s="131"/>
      <c r="M65" s="131"/>
      <c r="N65" s="131"/>
      <c r="O65" s="132"/>
    </row>
    <row r="66" spans="1:15" ht="13.5" customHeight="1" x14ac:dyDescent="0.25">
      <c r="A66" s="59" t="s">
        <v>56</v>
      </c>
      <c r="B66" s="11"/>
      <c r="C66" s="119" t="str">
        <f>F8</f>
        <v>Clarifly™ 8% Concentrate</v>
      </c>
      <c r="D66" s="119"/>
      <c r="E66" s="119"/>
      <c r="F66" s="42" t="s">
        <v>57</v>
      </c>
      <c r="G66" s="52"/>
      <c r="H66" s="1"/>
      <c r="I66" s="59" t="s">
        <v>56</v>
      </c>
      <c r="J66" s="11"/>
      <c r="K66" s="119" t="str">
        <f>F8</f>
        <v>Clarifly™ 8% Concentrate</v>
      </c>
      <c r="L66" s="119"/>
      <c r="M66" s="119"/>
      <c r="N66" s="42" t="s">
        <v>57</v>
      </c>
      <c r="O66" s="52"/>
    </row>
    <row r="67" spans="1:15" ht="13.5" customHeight="1" x14ac:dyDescent="0.25">
      <c r="A67" s="59" t="s">
        <v>92</v>
      </c>
      <c r="B67" s="11"/>
      <c r="C67" s="11"/>
      <c r="D67" s="42"/>
      <c r="E67" s="42"/>
      <c r="F67" s="42"/>
      <c r="G67" s="52"/>
      <c r="H67" s="1"/>
      <c r="I67" s="59" t="s">
        <v>92</v>
      </c>
      <c r="J67" s="11"/>
      <c r="K67" s="11"/>
      <c r="L67" s="42"/>
      <c r="M67" s="42"/>
      <c r="N67" s="42"/>
      <c r="O67" s="52"/>
    </row>
    <row r="68" spans="1:15" ht="13.5" customHeight="1" x14ac:dyDescent="0.25">
      <c r="A68" s="118"/>
      <c r="B68" s="119"/>
      <c r="C68" s="119"/>
      <c r="D68" s="119"/>
      <c r="E68" s="119"/>
      <c r="F68" s="119"/>
      <c r="G68" s="120"/>
      <c r="H68" s="1"/>
      <c r="I68" s="118"/>
      <c r="J68" s="119"/>
      <c r="K68" s="119"/>
      <c r="L68" s="119"/>
      <c r="M68" s="119"/>
      <c r="N68" s="119"/>
      <c r="O68" s="120"/>
    </row>
    <row r="69" spans="1:15" ht="13.5" customHeight="1" x14ac:dyDescent="0.25">
      <c r="A69" s="118" t="s">
        <v>58</v>
      </c>
      <c r="B69" s="119"/>
      <c r="C69" s="119"/>
      <c r="D69" s="119"/>
      <c r="E69" s="119"/>
      <c r="F69" s="119"/>
      <c r="G69" s="120"/>
      <c r="H69" s="1"/>
      <c r="I69" s="118" t="s">
        <v>58</v>
      </c>
      <c r="J69" s="119"/>
      <c r="K69" s="119"/>
      <c r="L69" s="119"/>
      <c r="M69" s="119"/>
      <c r="N69" s="119"/>
      <c r="O69" s="120"/>
    </row>
    <row r="70" spans="1:15" ht="13.5" customHeight="1" x14ac:dyDescent="0.25">
      <c r="A70" s="118" t="str">
        <f>F10</f>
        <v>BLUE BIRD FEED MILL, ANY CITY, ANY STATE 55555</v>
      </c>
      <c r="B70" s="119"/>
      <c r="C70" s="119"/>
      <c r="D70" s="119"/>
      <c r="E70" s="119"/>
      <c r="F70" s="119"/>
      <c r="G70" s="120"/>
      <c r="H70" s="1"/>
      <c r="I70" s="118" t="str">
        <f>F10</f>
        <v>BLUE BIRD FEED MILL, ANY CITY, ANY STATE 55555</v>
      </c>
      <c r="J70" s="119"/>
      <c r="K70" s="119"/>
      <c r="L70" s="119"/>
      <c r="M70" s="119"/>
      <c r="N70" s="119"/>
      <c r="O70" s="120"/>
    </row>
    <row r="71" spans="1:15" ht="13.5" customHeight="1" x14ac:dyDescent="0.25">
      <c r="A71" s="50"/>
      <c r="B71" s="41"/>
      <c r="C71" s="41"/>
      <c r="D71" s="41"/>
      <c r="E71" s="41"/>
      <c r="F71" s="41"/>
      <c r="G71" s="51"/>
      <c r="H71" s="1"/>
      <c r="I71" s="50"/>
      <c r="J71" s="41"/>
      <c r="K71" s="41"/>
      <c r="L71" s="41"/>
      <c r="M71" s="41"/>
      <c r="N71" s="41"/>
      <c r="O71" s="51"/>
    </row>
    <row r="72" spans="1:15" ht="13.5" customHeight="1" x14ac:dyDescent="0.25">
      <c r="A72" s="118" t="s">
        <v>59</v>
      </c>
      <c r="B72" s="119"/>
      <c r="C72" s="119"/>
      <c r="D72" s="119"/>
      <c r="E72" s="119"/>
      <c r="F72" s="119"/>
      <c r="G72" s="120"/>
      <c r="H72" s="1"/>
      <c r="I72" s="118" t="s">
        <v>59</v>
      </c>
      <c r="J72" s="119"/>
      <c r="K72" s="119"/>
      <c r="L72" s="119"/>
      <c r="M72" s="119"/>
      <c r="N72" s="119"/>
      <c r="O72" s="120"/>
    </row>
    <row r="73" spans="1:15" ht="13.5" customHeight="1" thickBot="1" x14ac:dyDescent="0.3">
      <c r="A73" s="121" t="s">
        <v>60</v>
      </c>
      <c r="B73" s="122"/>
      <c r="C73" s="122"/>
      <c r="D73" s="122"/>
      <c r="E73" s="122"/>
      <c r="F73" s="82" t="s">
        <v>61</v>
      </c>
      <c r="G73" s="83">
        <f>C26</f>
        <v>42723</v>
      </c>
      <c r="H73" s="1"/>
      <c r="I73" s="121" t="s">
        <v>60</v>
      </c>
      <c r="J73" s="122"/>
      <c r="K73" s="122"/>
      <c r="L73" s="122"/>
      <c r="M73" s="122"/>
      <c r="N73" s="82" t="s">
        <v>61</v>
      </c>
      <c r="O73" s="83">
        <f>C26</f>
        <v>42723</v>
      </c>
    </row>
    <row r="74" spans="1:15" x14ac:dyDescent="0.25">
      <c r="A74" s="2"/>
      <c r="B74" s="2"/>
      <c r="C74" s="2"/>
      <c r="D74" s="2"/>
      <c r="E74" s="2"/>
      <c r="F74" s="2"/>
      <c r="G74" s="2"/>
      <c r="H74" s="2"/>
      <c r="I74" s="2"/>
      <c r="J74" s="2"/>
      <c r="K74" s="2"/>
      <c r="L74" s="2"/>
      <c r="M74" s="2"/>
      <c r="N74" s="2"/>
      <c r="O74" s="2"/>
    </row>
    <row r="75" spans="1:15" x14ac:dyDescent="0.25">
      <c r="A75" s="2"/>
      <c r="B75" s="2"/>
      <c r="C75" s="2"/>
      <c r="D75" s="2"/>
      <c r="E75" s="2"/>
      <c r="F75" s="2"/>
      <c r="G75" s="2"/>
      <c r="H75" s="2"/>
      <c r="I75" s="2"/>
      <c r="J75" s="2"/>
      <c r="K75" s="2"/>
      <c r="L75" s="2"/>
      <c r="M75" s="2"/>
      <c r="N75" s="2"/>
      <c r="O75" s="2"/>
    </row>
    <row r="76" spans="1:15" x14ac:dyDescent="0.25">
      <c r="A76" s="2"/>
      <c r="B76" s="2"/>
      <c r="C76" s="2"/>
      <c r="D76" s="2"/>
      <c r="E76" s="2"/>
      <c r="F76" s="2"/>
      <c r="G76" s="2"/>
      <c r="H76" s="2"/>
      <c r="I76" s="2"/>
      <c r="J76" s="2"/>
      <c r="K76" s="2"/>
      <c r="L76" s="2"/>
      <c r="M76" s="2"/>
      <c r="N76" s="2"/>
      <c r="O76" s="2"/>
    </row>
    <row r="77" spans="1:15" x14ac:dyDescent="0.25">
      <c r="A77" s="123" t="s">
        <v>62</v>
      </c>
      <c r="B77" s="124"/>
      <c r="C77" s="124"/>
      <c r="D77" s="124"/>
      <c r="E77" s="124"/>
      <c r="F77" s="124"/>
      <c r="G77" s="1"/>
      <c r="H77" s="1"/>
      <c r="I77" s="1"/>
      <c r="J77" s="1"/>
      <c r="K77" s="1"/>
      <c r="L77" s="1"/>
      <c r="M77" s="1"/>
      <c r="N77" s="1"/>
      <c r="O77" s="1"/>
    </row>
    <row r="78" spans="1:15" x14ac:dyDescent="0.25">
      <c r="A78" s="115" t="s">
        <v>63</v>
      </c>
      <c r="B78" s="115"/>
      <c r="C78" s="115"/>
      <c r="D78" s="115" t="str">
        <f>F2</f>
        <v>JAMES SMITH DAIRY COW</v>
      </c>
      <c r="E78" s="115"/>
      <c r="F78" s="115"/>
      <c r="G78" s="2"/>
      <c r="H78" s="2"/>
      <c r="I78" s="2"/>
      <c r="J78" s="2"/>
      <c r="K78" s="2"/>
      <c r="L78" s="2"/>
      <c r="M78" s="2"/>
      <c r="N78" s="2"/>
      <c r="O78" s="2"/>
    </row>
    <row r="79" spans="1:15" x14ac:dyDescent="0.25">
      <c r="A79" s="115" t="s">
        <v>64</v>
      </c>
      <c r="B79" s="115"/>
      <c r="C79" s="115"/>
      <c r="D79" s="117">
        <f>F4</f>
        <v>2017</v>
      </c>
      <c r="E79" s="117"/>
      <c r="F79" s="117"/>
      <c r="G79" s="2"/>
      <c r="H79" s="2"/>
      <c r="I79" s="2"/>
      <c r="J79" s="2"/>
      <c r="K79" s="2"/>
      <c r="L79" s="2"/>
      <c r="M79" s="2"/>
      <c r="N79" s="2"/>
      <c r="O79" s="2"/>
    </row>
    <row r="80" spans="1:15" x14ac:dyDescent="0.25">
      <c r="A80" s="115" t="s">
        <v>65</v>
      </c>
      <c r="B80" s="115"/>
      <c r="C80" s="115"/>
      <c r="D80" s="115" t="str">
        <f>F3</f>
        <v>JSMITHCOWAPR16</v>
      </c>
      <c r="E80" s="115"/>
      <c r="F80" s="115"/>
      <c r="G80" s="2"/>
      <c r="H80" s="2"/>
      <c r="I80" s="2"/>
      <c r="J80" s="2"/>
      <c r="K80" s="2"/>
      <c r="L80" s="2"/>
      <c r="M80" s="2"/>
      <c r="N80" s="2"/>
      <c r="O80" s="2"/>
    </row>
    <row r="81" spans="1:15" x14ac:dyDescent="0.25">
      <c r="A81" s="115" t="s">
        <v>66</v>
      </c>
      <c r="B81" s="115"/>
      <c r="C81" s="115"/>
      <c r="D81" s="115" t="str">
        <f>F8</f>
        <v>Clarifly™ 8% Concentrate</v>
      </c>
      <c r="E81" s="115"/>
      <c r="F81" s="115"/>
      <c r="G81" s="2"/>
      <c r="H81" s="2"/>
      <c r="I81" s="2"/>
      <c r="J81" s="2"/>
      <c r="K81" s="2"/>
      <c r="L81" s="2"/>
      <c r="M81" s="2"/>
      <c r="N81" s="2"/>
      <c r="O81" s="2"/>
    </row>
    <row r="82" spans="1:15" x14ac:dyDescent="0.25">
      <c r="A82" s="115" t="s">
        <v>67</v>
      </c>
      <c r="B82" s="115"/>
      <c r="C82" s="115"/>
      <c r="D82" s="116">
        <f>F9</f>
        <v>36363.64</v>
      </c>
      <c r="E82" s="116"/>
      <c r="F82" s="116"/>
      <c r="G82" s="2"/>
      <c r="H82" s="2"/>
      <c r="I82" s="2"/>
      <c r="J82" s="2"/>
      <c r="K82" s="2"/>
      <c r="L82" s="2"/>
      <c r="M82" s="2"/>
      <c r="N82" s="2"/>
      <c r="O82" s="2"/>
    </row>
    <row r="83" spans="1:15" x14ac:dyDescent="0.25">
      <c r="A83" s="115" t="s">
        <v>6</v>
      </c>
      <c r="B83" s="115"/>
      <c r="C83" s="115"/>
      <c r="D83" s="115">
        <f>F6</f>
        <v>2000</v>
      </c>
      <c r="E83" s="115"/>
      <c r="F83" s="115"/>
      <c r="G83" s="2"/>
      <c r="H83" s="2"/>
      <c r="I83" s="2"/>
      <c r="J83" s="2"/>
      <c r="K83" s="2"/>
      <c r="L83" s="2"/>
      <c r="M83" s="2"/>
      <c r="N83" s="2"/>
      <c r="O83" s="2"/>
    </row>
    <row r="84" spans="1:15" x14ac:dyDescent="0.25">
      <c r="A84" s="115" t="s">
        <v>68</v>
      </c>
      <c r="B84" s="115"/>
      <c r="C84" s="115"/>
      <c r="D84" s="115">
        <f>F7</f>
        <v>5</v>
      </c>
      <c r="E84" s="115"/>
      <c r="F84" s="115"/>
      <c r="G84" s="2"/>
      <c r="H84" s="2"/>
      <c r="I84" s="2"/>
      <c r="J84" s="2"/>
      <c r="K84" s="2"/>
      <c r="L84" s="2"/>
      <c r="M84" s="2"/>
      <c r="N84" s="2"/>
      <c r="O84" s="2"/>
    </row>
  </sheetData>
  <sheetProtection password="8074" sheet="1" objects="1" scenarios="1"/>
  <mergeCells count="92">
    <mergeCell ref="F1:J1"/>
    <mergeCell ref="A2:E2"/>
    <mergeCell ref="F2:J2"/>
    <mergeCell ref="A3:E3"/>
    <mergeCell ref="F3:J3"/>
    <mergeCell ref="A4:E4"/>
    <mergeCell ref="F4:J4"/>
    <mergeCell ref="A5:E5"/>
    <mergeCell ref="F5:J5"/>
    <mergeCell ref="A6:E6"/>
    <mergeCell ref="F6:J6"/>
    <mergeCell ref="A7:E7"/>
    <mergeCell ref="F7:J7"/>
    <mergeCell ref="A8:E8"/>
    <mergeCell ref="F8:J8"/>
    <mergeCell ref="A9:E9"/>
    <mergeCell ref="F9:J9"/>
    <mergeCell ref="A10:E10"/>
    <mergeCell ref="F10:J10"/>
    <mergeCell ref="D12:M12"/>
    <mergeCell ref="D18:E18"/>
    <mergeCell ref="G18:I18"/>
    <mergeCell ref="J18:J19"/>
    <mergeCell ref="D19:E19"/>
    <mergeCell ref="G19:I19"/>
    <mergeCell ref="C14:L16"/>
    <mergeCell ref="D20:E20"/>
    <mergeCell ref="G20:I20"/>
    <mergeCell ref="C23:E23"/>
    <mergeCell ref="D24:E24"/>
    <mergeCell ref="A26:B26"/>
    <mergeCell ref="A29:G29"/>
    <mergeCell ref="I29:O29"/>
    <mergeCell ref="A30:A33"/>
    <mergeCell ref="G30:G33"/>
    <mergeCell ref="I30:I33"/>
    <mergeCell ref="O30:O33"/>
    <mergeCell ref="B33:D33"/>
    <mergeCell ref="E33:F33"/>
    <mergeCell ref="J33:L33"/>
    <mergeCell ref="M33:N33"/>
    <mergeCell ref="C34:E34"/>
    <mergeCell ref="K34:M34"/>
    <mergeCell ref="A35:G35"/>
    <mergeCell ref="I35:O35"/>
    <mergeCell ref="A37:G37"/>
    <mergeCell ref="I37:O37"/>
    <mergeCell ref="A38:G39"/>
    <mergeCell ref="I38:O39"/>
    <mergeCell ref="A41:G41"/>
    <mergeCell ref="I41:O41"/>
    <mergeCell ref="A42:C42"/>
    <mergeCell ref="I42:K42"/>
    <mergeCell ref="A44:G44"/>
    <mergeCell ref="I44:O44"/>
    <mergeCell ref="A60:D60"/>
    <mergeCell ref="I60:L60"/>
    <mergeCell ref="C61:F61"/>
    <mergeCell ref="K61:N61"/>
    <mergeCell ref="A62:F62"/>
    <mergeCell ref="I62:N62"/>
    <mergeCell ref="A64:G64"/>
    <mergeCell ref="I64:O64"/>
    <mergeCell ref="A65:G65"/>
    <mergeCell ref="I65:O65"/>
    <mergeCell ref="C66:E66"/>
    <mergeCell ref="K66:M66"/>
    <mergeCell ref="A68:G68"/>
    <mergeCell ref="I68:O68"/>
    <mergeCell ref="A70:G70"/>
    <mergeCell ref="I70:O70"/>
    <mergeCell ref="A69:G69"/>
    <mergeCell ref="I69:O69"/>
    <mergeCell ref="A72:G72"/>
    <mergeCell ref="I72:O72"/>
    <mergeCell ref="A73:E73"/>
    <mergeCell ref="I73:M73"/>
    <mergeCell ref="A77:F77"/>
    <mergeCell ref="A78:C78"/>
    <mergeCell ref="D78:F78"/>
    <mergeCell ref="A79:C79"/>
    <mergeCell ref="D79:F79"/>
    <mergeCell ref="A80:C80"/>
    <mergeCell ref="D80:F80"/>
    <mergeCell ref="A81:C81"/>
    <mergeCell ref="D81:F81"/>
    <mergeCell ref="A82:C82"/>
    <mergeCell ref="D82:F82"/>
    <mergeCell ref="A83:C83"/>
    <mergeCell ref="D83:F83"/>
    <mergeCell ref="A84:C84"/>
    <mergeCell ref="D84:F84"/>
  </mergeCells>
  <printOptions horizontalCentered="1" verticalCentered="1"/>
  <pageMargins left="0.25" right="0.25" top="0.75" bottom="0.75" header="0.3" footer="0.3"/>
  <pageSetup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zoomScale="90" zoomScaleNormal="90" workbookViewId="0">
      <selection activeCell="D34" sqref="D34"/>
    </sheetView>
  </sheetViews>
  <sheetFormatPr defaultRowHeight="15" x14ac:dyDescent="0.25"/>
  <sheetData>
    <row r="1" spans="1:11" x14ac:dyDescent="0.25">
      <c r="A1" t="s">
        <v>69</v>
      </c>
    </row>
    <row r="3" spans="1:11" x14ac:dyDescent="0.25">
      <c r="A3" t="s">
        <v>70</v>
      </c>
      <c r="E3" t="s">
        <v>70</v>
      </c>
      <c r="I3" t="s">
        <v>70</v>
      </c>
    </row>
    <row r="4" spans="1:11" x14ac:dyDescent="0.25">
      <c r="A4" t="s">
        <v>71</v>
      </c>
      <c r="B4" s="186" t="str">
        <f>Template!F2</f>
        <v>JAMES SMITH DAIRY COW</v>
      </c>
      <c r="C4" s="186"/>
      <c r="E4" t="s">
        <v>71</v>
      </c>
      <c r="F4" s="186" t="str">
        <f>$B$4</f>
        <v>JAMES SMITH DAIRY COW</v>
      </c>
      <c r="G4" s="186"/>
      <c r="I4" t="s">
        <v>71</v>
      </c>
      <c r="J4" s="186" t="str">
        <f>$B$4</f>
        <v>JAMES SMITH DAIRY COW</v>
      </c>
      <c r="K4" s="186"/>
    </row>
    <row r="5" spans="1:11" x14ac:dyDescent="0.25">
      <c r="A5" t="s">
        <v>72</v>
      </c>
      <c r="B5" s="185">
        <f>Template!F5</f>
        <v>42736</v>
      </c>
      <c r="C5" s="185"/>
      <c r="E5" t="s">
        <v>72</v>
      </c>
      <c r="F5" s="185">
        <f>$B$5</f>
        <v>42736</v>
      </c>
      <c r="G5" s="185"/>
      <c r="I5" t="s">
        <v>72</v>
      </c>
      <c r="J5" s="185">
        <f>$B$5</f>
        <v>42736</v>
      </c>
      <c r="K5" s="185"/>
    </row>
    <row r="6" spans="1:11" x14ac:dyDescent="0.25">
      <c r="A6" t="s">
        <v>64</v>
      </c>
      <c r="B6" s="186">
        <f>Template!F4</f>
        <v>2017</v>
      </c>
      <c r="C6" s="186"/>
      <c r="E6" t="s">
        <v>64</v>
      </c>
      <c r="F6" s="186">
        <f>$B$6</f>
        <v>2017</v>
      </c>
      <c r="G6" s="186"/>
      <c r="I6" t="s">
        <v>64</v>
      </c>
      <c r="J6" s="186">
        <f>$B$6</f>
        <v>2017</v>
      </c>
      <c r="K6" s="186"/>
    </row>
    <row r="9" spans="1:11" x14ac:dyDescent="0.25">
      <c r="A9" t="s">
        <v>70</v>
      </c>
      <c r="E9" t="s">
        <v>70</v>
      </c>
      <c r="I9" t="s">
        <v>70</v>
      </c>
    </row>
    <row r="10" spans="1:11" x14ac:dyDescent="0.25">
      <c r="A10" t="s">
        <v>71</v>
      </c>
      <c r="B10" s="186" t="str">
        <f>$B$4</f>
        <v>JAMES SMITH DAIRY COW</v>
      </c>
      <c r="C10" s="186"/>
      <c r="E10" t="s">
        <v>71</v>
      </c>
      <c r="F10" s="186" t="str">
        <f>$B$4</f>
        <v>JAMES SMITH DAIRY COW</v>
      </c>
      <c r="G10" s="186"/>
      <c r="I10" t="s">
        <v>71</v>
      </c>
      <c r="J10" s="186" t="str">
        <f>$B$4</f>
        <v>JAMES SMITH DAIRY COW</v>
      </c>
      <c r="K10" s="186"/>
    </row>
    <row r="11" spans="1:11" x14ac:dyDescent="0.25">
      <c r="A11" t="s">
        <v>72</v>
      </c>
      <c r="B11" s="185">
        <f>$B$5</f>
        <v>42736</v>
      </c>
      <c r="C11" s="185"/>
      <c r="E11" t="s">
        <v>72</v>
      </c>
      <c r="F11" s="185">
        <f>$B$5</f>
        <v>42736</v>
      </c>
      <c r="G11" s="185"/>
      <c r="I11" t="s">
        <v>72</v>
      </c>
      <c r="J11" s="185">
        <f>$B$5</f>
        <v>42736</v>
      </c>
      <c r="K11" s="185"/>
    </row>
    <row r="12" spans="1:11" x14ac:dyDescent="0.25">
      <c r="A12" t="s">
        <v>64</v>
      </c>
      <c r="B12" s="186">
        <f>$B$6</f>
        <v>2017</v>
      </c>
      <c r="C12" s="186"/>
      <c r="E12" t="s">
        <v>64</v>
      </c>
      <c r="F12" s="186">
        <f>$B$6</f>
        <v>2017</v>
      </c>
      <c r="G12" s="186"/>
      <c r="I12" t="s">
        <v>64</v>
      </c>
      <c r="J12" s="186">
        <f>$B$6</f>
        <v>2017</v>
      </c>
      <c r="K12" s="186"/>
    </row>
    <row r="15" spans="1:11" x14ac:dyDescent="0.25">
      <c r="A15" t="s">
        <v>70</v>
      </c>
      <c r="E15" t="s">
        <v>70</v>
      </c>
      <c r="I15" t="s">
        <v>70</v>
      </c>
    </row>
    <row r="16" spans="1:11" x14ac:dyDescent="0.25">
      <c r="A16" t="s">
        <v>71</v>
      </c>
      <c r="B16" s="186" t="str">
        <f>$B$4</f>
        <v>JAMES SMITH DAIRY COW</v>
      </c>
      <c r="C16" s="186"/>
      <c r="E16" t="s">
        <v>71</v>
      </c>
      <c r="F16" s="186" t="str">
        <f>$B$4</f>
        <v>JAMES SMITH DAIRY COW</v>
      </c>
      <c r="G16" s="186"/>
      <c r="I16" t="s">
        <v>71</v>
      </c>
      <c r="J16" s="186" t="str">
        <f>$B$4</f>
        <v>JAMES SMITH DAIRY COW</v>
      </c>
      <c r="K16" s="186"/>
    </row>
    <row r="17" spans="1:11" x14ac:dyDescent="0.25">
      <c r="A17" t="s">
        <v>72</v>
      </c>
      <c r="B17" s="185">
        <f>$B$5</f>
        <v>42736</v>
      </c>
      <c r="C17" s="185"/>
      <c r="E17" t="s">
        <v>72</v>
      </c>
      <c r="F17" s="185">
        <f>$B$5</f>
        <v>42736</v>
      </c>
      <c r="G17" s="185"/>
      <c r="I17" t="s">
        <v>72</v>
      </c>
      <c r="J17" s="185">
        <f>$B$5</f>
        <v>42736</v>
      </c>
      <c r="K17" s="185"/>
    </row>
    <row r="18" spans="1:11" x14ac:dyDescent="0.25">
      <c r="A18" t="s">
        <v>64</v>
      </c>
      <c r="B18" s="186">
        <f>$B$6</f>
        <v>2017</v>
      </c>
      <c r="C18" s="186"/>
      <c r="E18" t="s">
        <v>64</v>
      </c>
      <c r="F18" s="186">
        <f>$B$6</f>
        <v>2017</v>
      </c>
      <c r="G18" s="186"/>
      <c r="I18" t="s">
        <v>64</v>
      </c>
      <c r="J18" s="186">
        <f>$B$6</f>
        <v>2017</v>
      </c>
      <c r="K18" s="186"/>
    </row>
    <row r="21" spans="1:11" x14ac:dyDescent="0.25">
      <c r="A21" t="s">
        <v>70</v>
      </c>
      <c r="E21" t="s">
        <v>70</v>
      </c>
      <c r="I21" t="s">
        <v>70</v>
      </c>
    </row>
    <row r="22" spans="1:11" x14ac:dyDescent="0.25">
      <c r="A22" t="s">
        <v>71</v>
      </c>
      <c r="B22" s="186" t="str">
        <f>$B$4</f>
        <v>JAMES SMITH DAIRY COW</v>
      </c>
      <c r="C22" s="186"/>
      <c r="E22" t="s">
        <v>71</v>
      </c>
      <c r="F22" s="186" t="str">
        <f>$B$4</f>
        <v>JAMES SMITH DAIRY COW</v>
      </c>
      <c r="G22" s="186"/>
      <c r="I22" t="s">
        <v>71</v>
      </c>
      <c r="J22" s="186" t="str">
        <f>$B$4</f>
        <v>JAMES SMITH DAIRY COW</v>
      </c>
      <c r="K22" s="186"/>
    </row>
    <row r="23" spans="1:11" x14ac:dyDescent="0.25">
      <c r="A23" t="s">
        <v>72</v>
      </c>
      <c r="B23" s="185">
        <f>$B$5</f>
        <v>42736</v>
      </c>
      <c r="C23" s="185"/>
      <c r="E23" t="s">
        <v>72</v>
      </c>
      <c r="F23" s="185">
        <f>$B$5</f>
        <v>42736</v>
      </c>
      <c r="G23" s="185"/>
      <c r="I23" t="s">
        <v>72</v>
      </c>
      <c r="J23" s="185">
        <f>$B$5</f>
        <v>42736</v>
      </c>
      <c r="K23" s="185"/>
    </row>
    <row r="24" spans="1:11" x14ac:dyDescent="0.25">
      <c r="A24" t="s">
        <v>64</v>
      </c>
      <c r="B24" s="186">
        <f>$B$6</f>
        <v>2017</v>
      </c>
      <c r="C24" s="186"/>
      <c r="E24" t="s">
        <v>64</v>
      </c>
      <c r="F24" s="186">
        <f>$B$6</f>
        <v>2017</v>
      </c>
      <c r="G24" s="186"/>
      <c r="I24" t="s">
        <v>64</v>
      </c>
      <c r="J24" s="186">
        <f>$B$6</f>
        <v>2017</v>
      </c>
      <c r="K24" s="186"/>
    </row>
    <row r="26" spans="1:11" x14ac:dyDescent="0.25">
      <c r="A26" t="s">
        <v>70</v>
      </c>
      <c r="E26" t="s">
        <v>70</v>
      </c>
      <c r="I26" t="s">
        <v>70</v>
      </c>
    </row>
    <row r="27" spans="1:11" x14ac:dyDescent="0.25">
      <c r="A27" t="s">
        <v>71</v>
      </c>
      <c r="B27" s="186" t="str">
        <f>$B$4</f>
        <v>JAMES SMITH DAIRY COW</v>
      </c>
      <c r="C27" s="186"/>
      <c r="E27" t="s">
        <v>71</v>
      </c>
      <c r="F27" s="186" t="str">
        <f>$B$4</f>
        <v>JAMES SMITH DAIRY COW</v>
      </c>
      <c r="G27" s="186"/>
      <c r="I27" t="s">
        <v>71</v>
      </c>
      <c r="J27" s="186" t="str">
        <f>$B$4</f>
        <v>JAMES SMITH DAIRY COW</v>
      </c>
      <c r="K27" s="186"/>
    </row>
    <row r="28" spans="1:11" x14ac:dyDescent="0.25">
      <c r="A28" t="s">
        <v>72</v>
      </c>
      <c r="B28" s="185">
        <f>$B$5</f>
        <v>42736</v>
      </c>
      <c r="C28" s="185"/>
      <c r="E28" t="s">
        <v>72</v>
      </c>
      <c r="F28" s="185">
        <f>$B$5</f>
        <v>42736</v>
      </c>
      <c r="G28" s="185"/>
      <c r="I28" t="s">
        <v>72</v>
      </c>
      <c r="J28" s="185">
        <f>$B$5</f>
        <v>42736</v>
      </c>
      <c r="K28" s="185"/>
    </row>
    <row r="29" spans="1:11" x14ac:dyDescent="0.25">
      <c r="A29" t="s">
        <v>64</v>
      </c>
      <c r="B29" s="186">
        <f>$B$6</f>
        <v>2017</v>
      </c>
      <c r="C29" s="186"/>
      <c r="E29" t="s">
        <v>64</v>
      </c>
      <c r="F29" s="186">
        <f>$B$6</f>
        <v>2017</v>
      </c>
      <c r="G29" s="186"/>
      <c r="I29" t="s">
        <v>64</v>
      </c>
      <c r="J29" s="186">
        <f>$B$6</f>
        <v>2017</v>
      </c>
      <c r="K29" s="186"/>
    </row>
    <row r="32" spans="1:11" x14ac:dyDescent="0.25">
      <c r="A32" t="s">
        <v>70</v>
      </c>
      <c r="E32" t="s">
        <v>70</v>
      </c>
      <c r="I32" t="s">
        <v>70</v>
      </c>
    </row>
    <row r="33" spans="1:11" x14ac:dyDescent="0.25">
      <c r="A33" t="s">
        <v>71</v>
      </c>
      <c r="B33" s="186" t="str">
        <f>$B$4</f>
        <v>JAMES SMITH DAIRY COW</v>
      </c>
      <c r="C33" s="186"/>
      <c r="E33" t="s">
        <v>71</v>
      </c>
      <c r="F33" s="186" t="str">
        <f>$B$4</f>
        <v>JAMES SMITH DAIRY COW</v>
      </c>
      <c r="G33" s="186"/>
      <c r="I33" t="s">
        <v>71</v>
      </c>
      <c r="J33" s="186" t="str">
        <f>$B$4</f>
        <v>JAMES SMITH DAIRY COW</v>
      </c>
      <c r="K33" s="186"/>
    </row>
    <row r="34" spans="1:11" x14ac:dyDescent="0.25">
      <c r="A34" t="s">
        <v>72</v>
      </c>
      <c r="B34" s="185">
        <f>$B$5</f>
        <v>42736</v>
      </c>
      <c r="C34" s="185"/>
      <c r="E34" t="s">
        <v>72</v>
      </c>
      <c r="F34" s="185">
        <f>$B$5</f>
        <v>42736</v>
      </c>
      <c r="G34" s="185"/>
      <c r="I34" t="s">
        <v>72</v>
      </c>
      <c r="J34" s="185">
        <f>$B$5</f>
        <v>42736</v>
      </c>
      <c r="K34" s="185"/>
    </row>
    <row r="35" spans="1:11" x14ac:dyDescent="0.25">
      <c r="A35" t="s">
        <v>64</v>
      </c>
      <c r="B35" s="186">
        <f>$B$6</f>
        <v>2017</v>
      </c>
      <c r="C35" s="186"/>
      <c r="E35" t="s">
        <v>64</v>
      </c>
      <c r="F35" s="186">
        <f>$B$6</f>
        <v>2017</v>
      </c>
      <c r="G35" s="186"/>
      <c r="I35" t="s">
        <v>64</v>
      </c>
      <c r="J35" s="186">
        <f>$B$6</f>
        <v>2017</v>
      </c>
      <c r="K35" s="186"/>
    </row>
    <row r="38" spans="1:11" x14ac:dyDescent="0.25">
      <c r="A38" t="s">
        <v>70</v>
      </c>
      <c r="E38" t="s">
        <v>70</v>
      </c>
      <c r="I38" t="s">
        <v>70</v>
      </c>
    </row>
    <row r="39" spans="1:11" x14ac:dyDescent="0.25">
      <c r="A39" t="s">
        <v>71</v>
      </c>
      <c r="B39" s="186" t="str">
        <f>$B$4</f>
        <v>JAMES SMITH DAIRY COW</v>
      </c>
      <c r="C39" s="186"/>
      <c r="E39" t="s">
        <v>71</v>
      </c>
      <c r="F39" s="186" t="str">
        <f>$B$4</f>
        <v>JAMES SMITH DAIRY COW</v>
      </c>
      <c r="G39" s="186"/>
      <c r="I39" t="s">
        <v>71</v>
      </c>
      <c r="J39" s="186" t="str">
        <f>$B$4</f>
        <v>JAMES SMITH DAIRY COW</v>
      </c>
      <c r="K39" s="186"/>
    </row>
    <row r="40" spans="1:11" x14ac:dyDescent="0.25">
      <c r="A40" t="s">
        <v>72</v>
      </c>
      <c r="B40" s="185">
        <f>$B$5</f>
        <v>42736</v>
      </c>
      <c r="C40" s="185"/>
      <c r="E40" t="s">
        <v>72</v>
      </c>
      <c r="F40" s="185">
        <f>$B$5</f>
        <v>42736</v>
      </c>
      <c r="G40" s="185"/>
      <c r="I40" t="s">
        <v>72</v>
      </c>
      <c r="J40" s="185">
        <f>$B$5</f>
        <v>42736</v>
      </c>
      <c r="K40" s="185"/>
    </row>
    <row r="41" spans="1:11" x14ac:dyDescent="0.25">
      <c r="A41" t="s">
        <v>64</v>
      </c>
      <c r="B41" s="186">
        <f>$B$6</f>
        <v>2017</v>
      </c>
      <c r="C41" s="186"/>
      <c r="E41" t="s">
        <v>64</v>
      </c>
      <c r="F41" s="186">
        <f>$B$6</f>
        <v>2017</v>
      </c>
      <c r="G41" s="186"/>
      <c r="I41" t="s">
        <v>64</v>
      </c>
      <c r="J41" s="186">
        <f>$B$6</f>
        <v>2017</v>
      </c>
      <c r="K41" s="186"/>
    </row>
    <row r="44" spans="1:11" x14ac:dyDescent="0.25">
      <c r="A44" t="s">
        <v>70</v>
      </c>
      <c r="E44" t="s">
        <v>70</v>
      </c>
      <c r="I44" t="s">
        <v>70</v>
      </c>
    </row>
    <row r="45" spans="1:11" x14ac:dyDescent="0.25">
      <c r="A45" t="s">
        <v>71</v>
      </c>
      <c r="B45" s="186" t="str">
        <f>$B$4</f>
        <v>JAMES SMITH DAIRY COW</v>
      </c>
      <c r="C45" s="186"/>
      <c r="E45" t="s">
        <v>71</v>
      </c>
      <c r="F45" s="186" t="str">
        <f>$B$4</f>
        <v>JAMES SMITH DAIRY COW</v>
      </c>
      <c r="G45" s="186"/>
      <c r="I45" t="s">
        <v>71</v>
      </c>
      <c r="J45" s="186" t="str">
        <f>$B$4</f>
        <v>JAMES SMITH DAIRY COW</v>
      </c>
      <c r="K45" s="186"/>
    </row>
    <row r="46" spans="1:11" x14ac:dyDescent="0.25">
      <c r="A46" t="s">
        <v>72</v>
      </c>
      <c r="B46" s="185">
        <f>$B$5</f>
        <v>42736</v>
      </c>
      <c r="C46" s="185"/>
      <c r="E46" t="s">
        <v>72</v>
      </c>
      <c r="F46" s="185">
        <f>$B$5</f>
        <v>42736</v>
      </c>
      <c r="G46" s="185"/>
      <c r="I46" t="s">
        <v>72</v>
      </c>
      <c r="J46" s="185">
        <f>$B$5</f>
        <v>42736</v>
      </c>
      <c r="K46" s="185"/>
    </row>
    <row r="47" spans="1:11" x14ac:dyDescent="0.25">
      <c r="A47" t="s">
        <v>64</v>
      </c>
      <c r="B47" s="186">
        <f>$B$6</f>
        <v>2017</v>
      </c>
      <c r="C47" s="186"/>
      <c r="E47" t="s">
        <v>64</v>
      </c>
      <c r="F47" s="186">
        <f>$B$6</f>
        <v>2017</v>
      </c>
      <c r="G47" s="186"/>
      <c r="I47" t="s">
        <v>64</v>
      </c>
      <c r="J47" s="186">
        <f>$B$6</f>
        <v>2017</v>
      </c>
      <c r="K47" s="186"/>
    </row>
    <row r="50" spans="1:11" x14ac:dyDescent="0.25">
      <c r="A50" t="s">
        <v>70</v>
      </c>
      <c r="E50" t="s">
        <v>70</v>
      </c>
      <c r="I50" t="s">
        <v>70</v>
      </c>
    </row>
    <row r="51" spans="1:11" x14ac:dyDescent="0.25">
      <c r="A51" t="s">
        <v>71</v>
      </c>
      <c r="B51" s="186" t="str">
        <f>$B$4</f>
        <v>JAMES SMITH DAIRY COW</v>
      </c>
      <c r="C51" s="186"/>
      <c r="E51" t="s">
        <v>71</v>
      </c>
      <c r="F51" s="186" t="str">
        <f>$B$4</f>
        <v>JAMES SMITH DAIRY COW</v>
      </c>
      <c r="G51" s="186"/>
      <c r="I51" t="s">
        <v>71</v>
      </c>
      <c r="J51" s="186" t="str">
        <f>$B$4</f>
        <v>JAMES SMITH DAIRY COW</v>
      </c>
      <c r="K51" s="186"/>
    </row>
    <row r="52" spans="1:11" x14ac:dyDescent="0.25">
      <c r="A52" t="s">
        <v>72</v>
      </c>
      <c r="B52" s="185">
        <f>$B$5</f>
        <v>42736</v>
      </c>
      <c r="C52" s="185"/>
      <c r="E52" t="s">
        <v>72</v>
      </c>
      <c r="F52" s="185">
        <f>$B$5</f>
        <v>42736</v>
      </c>
      <c r="G52" s="185"/>
      <c r="I52" t="s">
        <v>72</v>
      </c>
      <c r="J52" s="185">
        <f>$B$5</f>
        <v>42736</v>
      </c>
      <c r="K52" s="185"/>
    </row>
    <row r="53" spans="1:11" x14ac:dyDescent="0.25">
      <c r="A53" t="s">
        <v>64</v>
      </c>
      <c r="B53" s="186">
        <f>$B$6</f>
        <v>2017</v>
      </c>
      <c r="C53" s="186"/>
      <c r="E53" t="s">
        <v>64</v>
      </c>
      <c r="F53" s="186">
        <f>$B$6</f>
        <v>2017</v>
      </c>
      <c r="G53" s="186"/>
      <c r="I53" t="s">
        <v>64</v>
      </c>
      <c r="J53" s="186">
        <f>$B$6</f>
        <v>2017</v>
      </c>
      <c r="K53" s="186"/>
    </row>
    <row r="56" spans="1:11" x14ac:dyDescent="0.25">
      <c r="A56" t="s">
        <v>70</v>
      </c>
      <c r="E56" t="s">
        <v>70</v>
      </c>
      <c r="I56" t="s">
        <v>70</v>
      </c>
    </row>
    <row r="57" spans="1:11" x14ac:dyDescent="0.25">
      <c r="A57" t="s">
        <v>71</v>
      </c>
      <c r="B57" s="186" t="str">
        <f>$B$4</f>
        <v>JAMES SMITH DAIRY COW</v>
      </c>
      <c r="C57" s="186"/>
      <c r="E57" t="s">
        <v>71</v>
      </c>
      <c r="F57" s="186" t="str">
        <f>$B$4</f>
        <v>JAMES SMITH DAIRY COW</v>
      </c>
      <c r="G57" s="186"/>
      <c r="I57" t="s">
        <v>71</v>
      </c>
      <c r="J57" s="186" t="str">
        <f>$B$4</f>
        <v>JAMES SMITH DAIRY COW</v>
      </c>
      <c r="K57" s="186"/>
    </row>
    <row r="58" spans="1:11" x14ac:dyDescent="0.25">
      <c r="A58" t="s">
        <v>72</v>
      </c>
      <c r="B58" s="185">
        <f>$B$5</f>
        <v>42736</v>
      </c>
      <c r="C58" s="185"/>
      <c r="E58" t="s">
        <v>72</v>
      </c>
      <c r="F58" s="185">
        <f>$B$5</f>
        <v>42736</v>
      </c>
      <c r="G58" s="185"/>
      <c r="I58" t="s">
        <v>72</v>
      </c>
      <c r="J58" s="185">
        <f>$B$5</f>
        <v>42736</v>
      </c>
      <c r="K58" s="185"/>
    </row>
    <row r="59" spans="1:11" x14ac:dyDescent="0.25">
      <c r="A59" t="s">
        <v>64</v>
      </c>
      <c r="B59" s="186">
        <f>$B$6</f>
        <v>2017</v>
      </c>
      <c r="C59" s="186"/>
      <c r="E59" t="s">
        <v>64</v>
      </c>
      <c r="F59" s="186">
        <f>$B$6</f>
        <v>2017</v>
      </c>
      <c r="G59" s="186"/>
      <c r="I59" t="s">
        <v>64</v>
      </c>
      <c r="J59" s="186">
        <f>$B$6</f>
        <v>2017</v>
      </c>
      <c r="K59" s="186"/>
    </row>
  </sheetData>
  <mergeCells count="90">
    <mergeCell ref="B4:C4"/>
    <mergeCell ref="F4:G4"/>
    <mergeCell ref="J4:K4"/>
    <mergeCell ref="B5:C5"/>
    <mergeCell ref="F5:G5"/>
    <mergeCell ref="J5:K5"/>
    <mergeCell ref="B6:C6"/>
    <mergeCell ref="F6:G6"/>
    <mergeCell ref="J6:K6"/>
    <mergeCell ref="B10:C10"/>
    <mergeCell ref="F10:G10"/>
    <mergeCell ref="J10:K10"/>
    <mergeCell ref="B11:C11"/>
    <mergeCell ref="F11:G11"/>
    <mergeCell ref="J11:K11"/>
    <mergeCell ref="B12:C12"/>
    <mergeCell ref="F12:G12"/>
    <mergeCell ref="J12:K12"/>
    <mergeCell ref="B16:C16"/>
    <mergeCell ref="F16:G16"/>
    <mergeCell ref="J16:K16"/>
    <mergeCell ref="B17:C17"/>
    <mergeCell ref="F17:G17"/>
    <mergeCell ref="J17:K17"/>
    <mergeCell ref="B18:C18"/>
    <mergeCell ref="F18:G18"/>
    <mergeCell ref="J18:K18"/>
    <mergeCell ref="B22:C22"/>
    <mergeCell ref="F22:G22"/>
    <mergeCell ref="J22:K22"/>
    <mergeCell ref="B23:C23"/>
    <mergeCell ref="F23:G23"/>
    <mergeCell ref="J23:K23"/>
    <mergeCell ref="B24:C24"/>
    <mergeCell ref="F24:G24"/>
    <mergeCell ref="J24:K24"/>
    <mergeCell ref="B27:C27"/>
    <mergeCell ref="F27:G27"/>
    <mergeCell ref="J27:K27"/>
    <mergeCell ref="B28:C28"/>
    <mergeCell ref="F28:G28"/>
    <mergeCell ref="J28:K28"/>
    <mergeCell ref="B29:C29"/>
    <mergeCell ref="F29:G29"/>
    <mergeCell ref="J29:K29"/>
    <mergeCell ref="B33:C33"/>
    <mergeCell ref="F33:G33"/>
    <mergeCell ref="J33:K33"/>
    <mergeCell ref="B34:C34"/>
    <mergeCell ref="F34:G34"/>
    <mergeCell ref="J34:K34"/>
    <mergeCell ref="B35:C35"/>
    <mergeCell ref="F35:G35"/>
    <mergeCell ref="J35:K35"/>
    <mergeCell ref="B39:C39"/>
    <mergeCell ref="F39:G39"/>
    <mergeCell ref="J39:K39"/>
    <mergeCell ref="B40:C40"/>
    <mergeCell ref="F40:G40"/>
    <mergeCell ref="J40:K40"/>
    <mergeCell ref="B41:C41"/>
    <mergeCell ref="F41:G41"/>
    <mergeCell ref="J41:K41"/>
    <mergeCell ref="B45:C45"/>
    <mergeCell ref="F45:G45"/>
    <mergeCell ref="J45:K45"/>
    <mergeCell ref="B46:C46"/>
    <mergeCell ref="F46:G46"/>
    <mergeCell ref="J46:K46"/>
    <mergeCell ref="B47:C47"/>
    <mergeCell ref="F47:G47"/>
    <mergeCell ref="J47:K47"/>
    <mergeCell ref="B51:C51"/>
    <mergeCell ref="F51:G51"/>
    <mergeCell ref="J51:K51"/>
    <mergeCell ref="B52:C52"/>
    <mergeCell ref="F52:G52"/>
    <mergeCell ref="J52:K52"/>
    <mergeCell ref="B53:C53"/>
    <mergeCell ref="F53:G53"/>
    <mergeCell ref="J53:K53"/>
    <mergeCell ref="B57:C57"/>
    <mergeCell ref="F57:G57"/>
    <mergeCell ref="J57:K57"/>
    <mergeCell ref="B58:C58"/>
    <mergeCell ref="F58:G58"/>
    <mergeCell ref="J58:K58"/>
    <mergeCell ref="B59:C59"/>
    <mergeCell ref="F59:G59"/>
    <mergeCell ref="J59:K59"/>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Q48"/>
  <sheetViews>
    <sheetView zoomScale="90" zoomScaleNormal="90" workbookViewId="0">
      <selection activeCell="K7" sqref="K7"/>
    </sheetView>
  </sheetViews>
  <sheetFormatPr defaultRowHeight="15" x14ac:dyDescent="0.25"/>
  <cols>
    <col min="6" max="6" width="4.875" customWidth="1"/>
    <col min="15" max="15" width="6.125" customWidth="1"/>
  </cols>
  <sheetData>
    <row r="1" spans="2:17" s="2" customFormat="1" ht="15.75" thickBot="1" x14ac:dyDescent="0.3"/>
    <row r="2" spans="2:17" s="2" customFormat="1" ht="15.75" thickTop="1" x14ac:dyDescent="0.25">
      <c r="B2" s="84"/>
      <c r="C2" s="85"/>
      <c r="D2" s="85"/>
      <c r="E2" s="85"/>
      <c r="F2" s="86"/>
      <c r="G2" s="85"/>
      <c r="H2" s="85"/>
      <c r="I2" s="85"/>
      <c r="J2" s="85"/>
      <c r="K2" s="85"/>
      <c r="L2" s="85"/>
      <c r="M2" s="85"/>
      <c r="N2" s="85"/>
      <c r="O2" s="86"/>
      <c r="P2" s="85"/>
      <c r="Q2" s="87"/>
    </row>
    <row r="3" spans="2:17" s="2" customFormat="1" x14ac:dyDescent="0.25">
      <c r="B3" s="88"/>
      <c r="C3" s="89"/>
      <c r="D3" s="89"/>
      <c r="E3" s="90" t="s">
        <v>73</v>
      </c>
      <c r="F3" s="91"/>
      <c r="G3" s="92" t="s">
        <v>74</v>
      </c>
      <c r="H3" s="93"/>
      <c r="I3" s="93"/>
      <c r="J3" s="93"/>
      <c r="K3" s="93"/>
      <c r="L3" s="93"/>
      <c r="M3" s="93"/>
      <c r="N3" s="90" t="s">
        <v>75</v>
      </c>
      <c r="O3" s="91"/>
      <c r="P3" s="92" t="s">
        <v>76</v>
      </c>
      <c r="Q3" s="94"/>
    </row>
    <row r="4" spans="2:17" s="2" customFormat="1" x14ac:dyDescent="0.25">
      <c r="B4" s="88"/>
      <c r="C4" s="89"/>
      <c r="D4" s="89"/>
      <c r="E4" s="187" t="s">
        <v>93</v>
      </c>
      <c r="F4" s="187"/>
      <c r="G4" s="187"/>
      <c r="H4" s="89"/>
      <c r="I4" s="187" t="s">
        <v>77</v>
      </c>
      <c r="J4" s="187"/>
      <c r="K4" s="187"/>
      <c r="L4" s="89"/>
      <c r="M4" s="89"/>
      <c r="N4" s="89"/>
      <c r="O4" s="96"/>
      <c r="P4" s="89"/>
      <c r="Q4" s="94"/>
    </row>
    <row r="5" spans="2:17" s="2" customFormat="1" x14ac:dyDescent="0.25">
      <c r="B5" s="88"/>
      <c r="C5" s="89"/>
      <c r="D5" s="89"/>
      <c r="E5" s="95" t="s">
        <v>78</v>
      </c>
      <c r="F5" s="97"/>
      <c r="G5" s="95" t="s">
        <v>79</v>
      </c>
      <c r="H5" s="89"/>
      <c r="I5" s="89"/>
      <c r="J5" s="89"/>
      <c r="K5" s="89"/>
      <c r="L5" s="89"/>
      <c r="M5" s="187" t="s">
        <v>94</v>
      </c>
      <c r="N5" s="187"/>
      <c r="O5" s="187"/>
      <c r="P5" s="187"/>
      <c r="Q5" s="189"/>
    </row>
    <row r="6" spans="2:17" s="2" customFormat="1" x14ac:dyDescent="0.25">
      <c r="B6" s="88"/>
      <c r="C6" s="95" t="s">
        <v>80</v>
      </c>
      <c r="D6" s="89"/>
      <c r="E6" s="95" t="s">
        <v>81</v>
      </c>
      <c r="F6" s="97"/>
      <c r="G6" s="95" t="s">
        <v>82</v>
      </c>
      <c r="H6" s="89"/>
      <c r="I6" s="95" t="s">
        <v>83</v>
      </c>
      <c r="J6" s="95" t="s">
        <v>83</v>
      </c>
      <c r="K6" s="95" t="s">
        <v>84</v>
      </c>
      <c r="L6" s="95" t="s">
        <v>85</v>
      </c>
      <c r="M6" s="89"/>
      <c r="N6" s="187" t="s">
        <v>86</v>
      </c>
      <c r="O6" s="187"/>
      <c r="P6" s="187"/>
      <c r="Q6" s="94"/>
    </row>
    <row r="7" spans="2:17" s="2" customFormat="1" x14ac:dyDescent="0.25">
      <c r="B7" s="88"/>
      <c r="C7" s="95" t="s">
        <v>87</v>
      </c>
      <c r="D7" s="89"/>
      <c r="E7" s="98">
        <v>4.4999999999999998E-2</v>
      </c>
      <c r="F7" s="99"/>
      <c r="G7" s="98">
        <v>0</v>
      </c>
      <c r="H7" s="89"/>
      <c r="I7" s="95" t="s">
        <v>88</v>
      </c>
      <c r="J7" s="95" t="s">
        <v>87</v>
      </c>
      <c r="K7" s="95" t="s">
        <v>87</v>
      </c>
      <c r="L7" s="100">
        <f>Template!F20</f>
        <v>80</v>
      </c>
      <c r="M7" s="89"/>
      <c r="N7" s="89"/>
      <c r="O7" s="96"/>
      <c r="P7" s="89"/>
      <c r="Q7" s="94"/>
    </row>
    <row r="8" spans="2:17" s="2" customFormat="1" x14ac:dyDescent="0.25">
      <c r="B8" s="88"/>
      <c r="C8" s="89"/>
      <c r="D8" s="89"/>
      <c r="E8" s="95"/>
      <c r="F8" s="97"/>
      <c r="G8" s="95"/>
      <c r="H8" s="89"/>
      <c r="I8" s="95"/>
      <c r="J8" s="95"/>
      <c r="K8" s="89"/>
      <c r="L8" s="89"/>
      <c r="M8" s="89"/>
      <c r="N8" s="89"/>
      <c r="O8" s="96"/>
      <c r="P8" s="89"/>
      <c r="Q8" s="94"/>
    </row>
    <row r="9" spans="2:17" s="2" customFormat="1" x14ac:dyDescent="0.25">
      <c r="B9" s="88"/>
      <c r="C9" s="89">
        <v>200</v>
      </c>
      <c r="D9" s="89"/>
      <c r="E9" s="101">
        <f>C9*E7</f>
        <v>9</v>
      </c>
      <c r="F9" s="97"/>
      <c r="G9" s="102">
        <f>C9*G7/100</f>
        <v>0</v>
      </c>
      <c r="H9" s="89"/>
      <c r="I9" s="95">
        <v>2</v>
      </c>
      <c r="J9" s="95">
        <f>C9*I9/100</f>
        <v>4</v>
      </c>
      <c r="K9" s="103">
        <f>J9/L7*100</f>
        <v>5</v>
      </c>
      <c r="L9" s="89"/>
      <c r="M9" s="89"/>
      <c r="N9" s="101">
        <f>E9*2000/K9/1000</f>
        <v>3.6</v>
      </c>
      <c r="O9" s="104"/>
      <c r="P9" s="102">
        <f>G9*2000/K9/1000</f>
        <v>0</v>
      </c>
      <c r="Q9" s="94"/>
    </row>
    <row r="10" spans="2:17" s="2" customFormat="1" x14ac:dyDescent="0.25">
      <c r="B10" s="88"/>
      <c r="C10" s="89"/>
      <c r="D10" s="89"/>
      <c r="E10" s="101"/>
      <c r="F10" s="97"/>
      <c r="G10" s="102"/>
      <c r="H10" s="89"/>
      <c r="I10" s="95">
        <v>3</v>
      </c>
      <c r="J10" s="95">
        <f>C9*I10/100</f>
        <v>6</v>
      </c>
      <c r="K10" s="103">
        <f>J10/L7*100</f>
        <v>7.5</v>
      </c>
      <c r="L10" s="89"/>
      <c r="M10" s="89"/>
      <c r="N10" s="101">
        <f>E9*2000/K10/1000</f>
        <v>2.4</v>
      </c>
      <c r="O10" s="104"/>
      <c r="P10" s="102">
        <f>G9*2000/K10/1000</f>
        <v>0</v>
      </c>
      <c r="Q10" s="94"/>
    </row>
    <row r="11" spans="2:17" s="2" customFormat="1" x14ac:dyDescent="0.25">
      <c r="B11" s="88"/>
      <c r="C11" s="89"/>
      <c r="D11" s="89"/>
      <c r="E11" s="101"/>
      <c r="F11" s="97"/>
      <c r="G11" s="102"/>
      <c r="H11" s="89"/>
      <c r="I11" s="95">
        <v>4</v>
      </c>
      <c r="J11" s="95">
        <f>C9*I11/100</f>
        <v>8</v>
      </c>
      <c r="K11" s="103">
        <f>J11/L7*100</f>
        <v>10</v>
      </c>
      <c r="L11" s="89"/>
      <c r="M11" s="89"/>
      <c r="N11" s="101">
        <f>E9*2000/K11/1000</f>
        <v>1.8</v>
      </c>
      <c r="O11" s="104"/>
      <c r="P11" s="102">
        <f>G9*2000/K11/1000</f>
        <v>0</v>
      </c>
      <c r="Q11" s="94"/>
    </row>
    <row r="12" spans="2:17" s="2" customFormat="1" x14ac:dyDescent="0.25">
      <c r="B12" s="88"/>
      <c r="C12" s="89"/>
      <c r="D12" s="89"/>
      <c r="E12" s="101"/>
      <c r="F12" s="97"/>
      <c r="G12" s="102"/>
      <c r="H12" s="89"/>
      <c r="I12" s="95"/>
      <c r="J12" s="95"/>
      <c r="K12" s="103"/>
      <c r="L12" s="89"/>
      <c r="M12" s="89"/>
      <c r="N12" s="101"/>
      <c r="O12" s="104"/>
      <c r="P12" s="102"/>
      <c r="Q12" s="94"/>
    </row>
    <row r="13" spans="2:17" s="2" customFormat="1" x14ac:dyDescent="0.25">
      <c r="B13" s="88"/>
      <c r="C13" s="89">
        <v>400</v>
      </c>
      <c r="D13" s="95"/>
      <c r="E13" s="101">
        <f>C13*E7</f>
        <v>18</v>
      </c>
      <c r="F13" s="97"/>
      <c r="G13" s="102">
        <f>C13*G7/100</f>
        <v>0</v>
      </c>
      <c r="H13" s="89"/>
      <c r="I13" s="95">
        <v>2</v>
      </c>
      <c r="J13" s="95">
        <f>C13*I13/100</f>
        <v>8</v>
      </c>
      <c r="K13" s="103">
        <f>J13/L7*100</f>
        <v>10</v>
      </c>
      <c r="L13" s="89"/>
      <c r="M13" s="89"/>
      <c r="N13" s="101">
        <f>E13*2000/K13/1000</f>
        <v>3.6</v>
      </c>
      <c r="O13" s="104"/>
      <c r="P13" s="102">
        <f>G13*2000/K13/1000</f>
        <v>0</v>
      </c>
      <c r="Q13" s="94"/>
    </row>
    <row r="14" spans="2:17" s="2" customFormat="1" x14ac:dyDescent="0.25">
      <c r="B14" s="88"/>
      <c r="C14" s="89"/>
      <c r="D14" s="89"/>
      <c r="E14" s="101"/>
      <c r="F14" s="97"/>
      <c r="G14" s="102"/>
      <c r="H14" s="89"/>
      <c r="I14" s="95">
        <v>3</v>
      </c>
      <c r="J14" s="95">
        <f>C13*I14/100</f>
        <v>12</v>
      </c>
      <c r="K14" s="103">
        <f>J14/L7*100</f>
        <v>15</v>
      </c>
      <c r="L14" s="89"/>
      <c r="M14" s="89"/>
      <c r="N14" s="101">
        <f>E13*2000/K14/1000</f>
        <v>2.4</v>
      </c>
      <c r="O14" s="104"/>
      <c r="P14" s="102">
        <f>G13*2000/K14/1000</f>
        <v>0</v>
      </c>
      <c r="Q14" s="94"/>
    </row>
    <row r="15" spans="2:17" s="2" customFormat="1" x14ac:dyDescent="0.25">
      <c r="B15" s="88"/>
      <c r="C15" s="89"/>
      <c r="D15" s="89"/>
      <c r="E15" s="101"/>
      <c r="F15" s="97"/>
      <c r="G15" s="102"/>
      <c r="H15" s="89"/>
      <c r="I15" s="95">
        <v>4</v>
      </c>
      <c r="J15" s="95">
        <f>C13*I15/100</f>
        <v>16</v>
      </c>
      <c r="K15" s="103">
        <f>J15/L7*100</f>
        <v>20</v>
      </c>
      <c r="L15" s="89"/>
      <c r="M15" s="89"/>
      <c r="N15" s="101">
        <f>E13*2000/K15/1000</f>
        <v>1.8</v>
      </c>
      <c r="O15" s="104"/>
      <c r="P15" s="102">
        <f>G13*2000/K15/1000</f>
        <v>0</v>
      </c>
      <c r="Q15" s="94"/>
    </row>
    <row r="16" spans="2:17" s="2" customFormat="1" x14ac:dyDescent="0.25">
      <c r="B16" s="88"/>
      <c r="C16" s="89"/>
      <c r="D16" s="89"/>
      <c r="E16" s="101"/>
      <c r="F16" s="97"/>
      <c r="G16" s="102"/>
      <c r="H16" s="89"/>
      <c r="I16" s="95"/>
      <c r="J16" s="95"/>
      <c r="K16" s="103"/>
      <c r="L16" s="95"/>
      <c r="M16" s="89"/>
      <c r="N16" s="101"/>
      <c r="O16" s="104"/>
      <c r="P16" s="102"/>
      <c r="Q16" s="94"/>
    </row>
    <row r="17" spans="2:17" s="2" customFormat="1" x14ac:dyDescent="0.25">
      <c r="B17" s="88"/>
      <c r="C17" s="89">
        <v>600</v>
      </c>
      <c r="D17" s="89"/>
      <c r="E17" s="101">
        <f>C17*E7</f>
        <v>27</v>
      </c>
      <c r="F17" s="97"/>
      <c r="G17" s="102">
        <f>C17*G7/100</f>
        <v>0</v>
      </c>
      <c r="H17" s="89"/>
      <c r="I17" s="95">
        <v>2</v>
      </c>
      <c r="J17" s="95">
        <f>C17*I17/100</f>
        <v>12</v>
      </c>
      <c r="K17" s="103">
        <f>J17/L7*100</f>
        <v>15</v>
      </c>
      <c r="L17" s="89"/>
      <c r="M17" s="89"/>
      <c r="N17" s="101">
        <f>E17*2000/K17/1000</f>
        <v>3.6</v>
      </c>
      <c r="O17" s="104"/>
      <c r="P17" s="102">
        <f>G17*2000/K17/1000</f>
        <v>0</v>
      </c>
      <c r="Q17" s="94"/>
    </row>
    <row r="18" spans="2:17" s="2" customFormat="1" x14ac:dyDescent="0.25">
      <c r="B18" s="88"/>
      <c r="C18" s="89"/>
      <c r="D18" s="89"/>
      <c r="E18" s="101"/>
      <c r="F18" s="97"/>
      <c r="G18" s="102"/>
      <c r="H18" s="89"/>
      <c r="I18" s="95">
        <v>3</v>
      </c>
      <c r="J18" s="95">
        <f>C17*I18/100</f>
        <v>18</v>
      </c>
      <c r="K18" s="103">
        <f>J18/L7*100</f>
        <v>22.5</v>
      </c>
      <c r="L18" s="89"/>
      <c r="M18" s="89"/>
      <c r="N18" s="101">
        <f>E17*2000/K18/1000</f>
        <v>2.4</v>
      </c>
      <c r="O18" s="104"/>
      <c r="P18" s="102">
        <f>G17*2000/K18/1000</f>
        <v>0</v>
      </c>
      <c r="Q18" s="94"/>
    </row>
    <row r="19" spans="2:17" s="2" customFormat="1" x14ac:dyDescent="0.25">
      <c r="B19" s="88"/>
      <c r="C19" s="89"/>
      <c r="D19" s="89"/>
      <c r="E19" s="101"/>
      <c r="F19" s="97"/>
      <c r="G19" s="102"/>
      <c r="H19" s="89"/>
      <c r="I19" s="95">
        <v>4</v>
      </c>
      <c r="J19" s="95">
        <f>C17*I19/100</f>
        <v>24</v>
      </c>
      <c r="K19" s="103">
        <f>J19/L7*100</f>
        <v>30</v>
      </c>
      <c r="L19" s="89"/>
      <c r="M19" s="89"/>
      <c r="N19" s="101">
        <f>E17*2000/K19/1000</f>
        <v>1.8</v>
      </c>
      <c r="O19" s="104"/>
      <c r="P19" s="102">
        <f>G17*2000/K19/1000</f>
        <v>0</v>
      </c>
      <c r="Q19" s="94"/>
    </row>
    <row r="20" spans="2:17" s="2" customFormat="1" x14ac:dyDescent="0.25">
      <c r="B20" s="88"/>
      <c r="C20" s="89"/>
      <c r="D20" s="89"/>
      <c r="E20" s="101"/>
      <c r="F20" s="97"/>
      <c r="G20" s="102"/>
      <c r="H20" s="89"/>
      <c r="I20" s="95"/>
      <c r="J20" s="95"/>
      <c r="K20" s="103"/>
      <c r="L20" s="89"/>
      <c r="M20" s="89"/>
      <c r="N20" s="101"/>
      <c r="O20" s="104"/>
      <c r="P20" s="102"/>
      <c r="Q20" s="94"/>
    </row>
    <row r="21" spans="2:17" s="2" customFormat="1" x14ac:dyDescent="0.25">
      <c r="B21" s="88"/>
      <c r="C21" s="89">
        <v>800</v>
      </c>
      <c r="D21" s="89"/>
      <c r="E21" s="101">
        <f>C21*E7</f>
        <v>36</v>
      </c>
      <c r="F21" s="97"/>
      <c r="G21" s="102">
        <f>C21*G7/100</f>
        <v>0</v>
      </c>
      <c r="H21" s="89"/>
      <c r="I21" s="95">
        <v>2</v>
      </c>
      <c r="J21" s="95">
        <f>C21*I21/100</f>
        <v>16</v>
      </c>
      <c r="K21" s="103">
        <f>J21/L7*100</f>
        <v>20</v>
      </c>
      <c r="L21" s="89"/>
      <c r="M21" s="89"/>
      <c r="N21" s="101">
        <f>E21*2000/K21/1000</f>
        <v>3.6</v>
      </c>
      <c r="O21" s="104"/>
      <c r="P21" s="102">
        <f>G21*2000/K21/1000</f>
        <v>0</v>
      </c>
      <c r="Q21" s="94"/>
    </row>
    <row r="22" spans="2:17" s="2" customFormat="1" x14ac:dyDescent="0.25">
      <c r="B22" s="88"/>
      <c r="C22" s="89"/>
      <c r="D22" s="89"/>
      <c r="E22" s="101"/>
      <c r="F22" s="97"/>
      <c r="G22" s="102"/>
      <c r="H22" s="89"/>
      <c r="I22" s="95">
        <v>3</v>
      </c>
      <c r="J22" s="95">
        <f>C21*I22/100</f>
        <v>24</v>
      </c>
      <c r="K22" s="103">
        <f>J22/L7*100</f>
        <v>30</v>
      </c>
      <c r="L22" s="89"/>
      <c r="M22" s="89"/>
      <c r="N22" s="101">
        <f>E21*2000/K22/1000</f>
        <v>2.4</v>
      </c>
      <c r="O22" s="104"/>
      <c r="P22" s="102">
        <f>G21*2000/K22/1000</f>
        <v>0</v>
      </c>
      <c r="Q22" s="94"/>
    </row>
    <row r="23" spans="2:17" s="2" customFormat="1" x14ac:dyDescent="0.25">
      <c r="B23" s="88"/>
      <c r="C23" s="89"/>
      <c r="D23" s="89"/>
      <c r="E23" s="101"/>
      <c r="F23" s="97"/>
      <c r="G23" s="102"/>
      <c r="H23" s="89"/>
      <c r="I23" s="95">
        <v>4</v>
      </c>
      <c r="J23" s="95">
        <f>C21*I23/100</f>
        <v>32</v>
      </c>
      <c r="K23" s="103">
        <f>J23/L7*100</f>
        <v>40</v>
      </c>
      <c r="L23" s="89"/>
      <c r="M23" s="89"/>
      <c r="N23" s="101">
        <f>E21*2000/K23/1000</f>
        <v>1.8</v>
      </c>
      <c r="O23" s="104"/>
      <c r="P23" s="102">
        <f>G21*2000/K23/1000</f>
        <v>0</v>
      </c>
      <c r="Q23" s="94"/>
    </row>
    <row r="24" spans="2:17" s="2" customFormat="1" x14ac:dyDescent="0.25">
      <c r="B24" s="88"/>
      <c r="C24" s="89"/>
      <c r="D24" s="89"/>
      <c r="E24" s="101"/>
      <c r="F24" s="97"/>
      <c r="G24" s="102"/>
      <c r="H24" s="89"/>
      <c r="I24" s="95"/>
      <c r="J24" s="95"/>
      <c r="K24" s="103"/>
      <c r="L24" s="89"/>
      <c r="M24" s="89"/>
      <c r="N24" s="101"/>
      <c r="O24" s="104"/>
      <c r="P24" s="102"/>
      <c r="Q24" s="94"/>
    </row>
    <row r="25" spans="2:17" s="2" customFormat="1" x14ac:dyDescent="0.25">
      <c r="B25" s="88"/>
      <c r="C25" s="89">
        <v>1000</v>
      </c>
      <c r="D25" s="89"/>
      <c r="E25" s="101">
        <f>C25*E7</f>
        <v>45</v>
      </c>
      <c r="F25" s="97"/>
      <c r="G25" s="102">
        <f>C25*G7/100</f>
        <v>0</v>
      </c>
      <c r="H25" s="89"/>
      <c r="I25" s="95">
        <v>2</v>
      </c>
      <c r="J25" s="95">
        <f>C25*I25/100</f>
        <v>20</v>
      </c>
      <c r="K25" s="103">
        <f>J25/L7*100</f>
        <v>25</v>
      </c>
      <c r="L25" s="89"/>
      <c r="M25" s="89"/>
      <c r="N25" s="101">
        <f>E25*2000/K25/1000</f>
        <v>3.6</v>
      </c>
      <c r="O25" s="104"/>
      <c r="P25" s="102">
        <f>G25*2000/K25/1000</f>
        <v>0</v>
      </c>
      <c r="Q25" s="94"/>
    </row>
    <row r="26" spans="2:17" s="2" customFormat="1" x14ac:dyDescent="0.25">
      <c r="B26" s="88"/>
      <c r="C26" s="89"/>
      <c r="D26" s="89"/>
      <c r="E26" s="105"/>
      <c r="F26" s="96"/>
      <c r="G26" s="106"/>
      <c r="H26" s="89"/>
      <c r="I26" s="95">
        <v>3</v>
      </c>
      <c r="J26" s="95">
        <f>C25*I26/100</f>
        <v>30</v>
      </c>
      <c r="K26" s="103">
        <f>J26/L7*100</f>
        <v>37.5</v>
      </c>
      <c r="L26" s="89"/>
      <c r="M26" s="89"/>
      <c r="N26" s="101">
        <f>E25*2000/K26/1000</f>
        <v>2.4</v>
      </c>
      <c r="O26" s="104"/>
      <c r="P26" s="102">
        <f>G25*2000/K26/1000</f>
        <v>0</v>
      </c>
      <c r="Q26" s="94"/>
    </row>
    <row r="27" spans="2:17" s="2" customFormat="1" x14ac:dyDescent="0.25">
      <c r="B27" s="88"/>
      <c r="C27" s="89"/>
      <c r="D27" s="89"/>
      <c r="E27" s="105"/>
      <c r="F27" s="96"/>
      <c r="G27" s="106"/>
      <c r="H27" s="89"/>
      <c r="I27" s="95">
        <v>4</v>
      </c>
      <c r="J27" s="95">
        <f>C25*I27/100</f>
        <v>40</v>
      </c>
      <c r="K27" s="103">
        <f>J27/L7*100</f>
        <v>50</v>
      </c>
      <c r="L27" s="89"/>
      <c r="M27" s="89"/>
      <c r="N27" s="101">
        <f>E25*2000/K27/1000</f>
        <v>1.8</v>
      </c>
      <c r="O27" s="104"/>
      <c r="P27" s="102">
        <f>G25*2000/K27/1000</f>
        <v>0</v>
      </c>
      <c r="Q27" s="94"/>
    </row>
    <row r="28" spans="2:17" s="2" customFormat="1" x14ac:dyDescent="0.25">
      <c r="B28" s="88"/>
      <c r="C28" s="89"/>
      <c r="D28" s="89"/>
      <c r="E28" s="105"/>
      <c r="F28" s="96"/>
      <c r="G28" s="106"/>
      <c r="H28" s="89"/>
      <c r="I28" s="89"/>
      <c r="J28" s="89"/>
      <c r="K28" s="89"/>
      <c r="L28" s="89"/>
      <c r="M28" s="89"/>
      <c r="N28" s="101"/>
      <c r="O28" s="104"/>
      <c r="P28" s="102"/>
      <c r="Q28" s="94"/>
    </row>
    <row r="29" spans="2:17" s="2" customFormat="1" x14ac:dyDescent="0.25">
      <c r="B29" s="88"/>
      <c r="C29" s="89"/>
      <c r="D29" s="89"/>
      <c r="E29" s="105"/>
      <c r="F29" s="96"/>
      <c r="G29" s="106"/>
      <c r="H29" s="89"/>
      <c r="I29" s="89"/>
      <c r="J29" s="89"/>
      <c r="K29" s="89"/>
      <c r="L29" s="89"/>
      <c r="M29" s="89"/>
      <c r="N29" s="101"/>
      <c r="O29" s="104"/>
      <c r="P29" s="102"/>
      <c r="Q29" s="94"/>
    </row>
    <row r="30" spans="2:17" s="2" customFormat="1" x14ac:dyDescent="0.25">
      <c r="B30" s="88"/>
      <c r="C30" s="107">
        <f>Template!F18</f>
        <v>700</v>
      </c>
      <c r="D30" s="89"/>
      <c r="E30" s="101">
        <f>C30*E7</f>
        <v>31.5</v>
      </c>
      <c r="F30" s="97"/>
      <c r="G30" s="102">
        <f>C30*G7/100</f>
        <v>0</v>
      </c>
      <c r="H30" s="89"/>
      <c r="I30" s="100">
        <f>Template!F19</f>
        <v>3</v>
      </c>
      <c r="J30" s="95">
        <f>C30*I30/100</f>
        <v>21</v>
      </c>
      <c r="K30" s="103">
        <f>J30/L7*100</f>
        <v>26.25</v>
      </c>
      <c r="L30" s="89"/>
      <c r="M30" s="89"/>
      <c r="N30" s="101">
        <f>E30*2000/K30/1000</f>
        <v>2.4</v>
      </c>
      <c r="O30" s="104"/>
      <c r="P30" s="102">
        <f>G30*2000/K30/1000</f>
        <v>0</v>
      </c>
      <c r="Q30" s="94"/>
    </row>
    <row r="31" spans="2:17" s="2" customFormat="1" x14ac:dyDescent="0.25">
      <c r="B31" s="88"/>
      <c r="C31" s="89"/>
      <c r="D31" s="89"/>
      <c r="E31" s="89" t="s">
        <v>89</v>
      </c>
      <c r="F31" s="96"/>
      <c r="G31" s="89"/>
      <c r="H31" s="89"/>
      <c r="I31" s="89"/>
      <c r="J31" s="89"/>
      <c r="K31" s="89"/>
      <c r="L31" s="89"/>
      <c r="M31" s="89"/>
      <c r="N31" s="89"/>
      <c r="O31" s="96"/>
      <c r="P31" s="89"/>
      <c r="Q31" s="94"/>
    </row>
    <row r="32" spans="2:17" s="2" customFormat="1" ht="15.75" thickBot="1" x14ac:dyDescent="0.3">
      <c r="B32" s="108"/>
      <c r="C32" s="109"/>
      <c r="D32" s="109"/>
      <c r="E32" s="109"/>
      <c r="F32" s="110"/>
      <c r="G32" s="109"/>
      <c r="H32" s="109"/>
      <c r="I32" s="109"/>
      <c r="J32" s="109"/>
      <c r="K32" s="109"/>
      <c r="L32" s="109"/>
      <c r="M32" s="109"/>
      <c r="N32" s="109"/>
      <c r="O32" s="110"/>
      <c r="P32" s="109"/>
      <c r="Q32" s="111"/>
    </row>
    <row r="33" spans="2:17" s="2" customFormat="1" ht="15.75" thickTop="1" x14ac:dyDescent="0.25"/>
    <row r="34" spans="2:17" s="2" customFormat="1" ht="15" customHeight="1" x14ac:dyDescent="0.25">
      <c r="B34" s="188" t="s">
        <v>95</v>
      </c>
      <c r="C34" s="188"/>
      <c r="D34" s="188"/>
      <c r="E34" s="188"/>
      <c r="F34" s="188"/>
      <c r="G34" s="188"/>
      <c r="H34" s="188"/>
      <c r="I34" s="188"/>
      <c r="J34" s="188"/>
      <c r="K34" s="188"/>
      <c r="L34" s="188"/>
      <c r="M34" s="188"/>
      <c r="N34" s="188"/>
      <c r="O34" s="188"/>
      <c r="P34" s="188"/>
      <c r="Q34" s="188"/>
    </row>
    <row r="35" spans="2:17" s="2" customFormat="1" x14ac:dyDescent="0.25">
      <c r="B35" s="188"/>
      <c r="C35" s="188"/>
      <c r="D35" s="188"/>
      <c r="E35" s="188"/>
      <c r="F35" s="188"/>
      <c r="G35" s="188"/>
      <c r="H35" s="188"/>
      <c r="I35" s="188"/>
      <c r="J35" s="188"/>
      <c r="K35" s="188"/>
      <c r="L35" s="188"/>
      <c r="M35" s="188"/>
      <c r="N35" s="188"/>
      <c r="O35" s="188"/>
      <c r="P35" s="188"/>
      <c r="Q35" s="188"/>
    </row>
    <row r="36" spans="2:17" s="2" customFormat="1" x14ac:dyDescent="0.25">
      <c r="B36" s="188"/>
      <c r="C36" s="188"/>
      <c r="D36" s="188"/>
      <c r="E36" s="188"/>
      <c r="F36" s="188"/>
      <c r="G36" s="188"/>
      <c r="H36" s="188"/>
      <c r="I36" s="188"/>
      <c r="J36" s="188"/>
      <c r="K36" s="188"/>
      <c r="L36" s="188"/>
      <c r="M36" s="188"/>
      <c r="N36" s="188"/>
      <c r="O36" s="188"/>
      <c r="P36" s="188"/>
      <c r="Q36" s="188"/>
    </row>
    <row r="37" spans="2:17" s="2" customFormat="1" x14ac:dyDescent="0.25">
      <c r="B37" s="188"/>
      <c r="C37" s="188"/>
      <c r="D37" s="188"/>
      <c r="E37" s="188"/>
      <c r="F37" s="188"/>
      <c r="G37" s="188"/>
      <c r="H37" s="188"/>
      <c r="I37" s="188"/>
      <c r="J37" s="188"/>
      <c r="K37" s="188"/>
      <c r="L37" s="188"/>
      <c r="M37" s="188"/>
      <c r="N37" s="188"/>
      <c r="O37" s="188"/>
      <c r="P37" s="188"/>
      <c r="Q37" s="188"/>
    </row>
    <row r="38" spans="2:17" s="2" customFormat="1" x14ac:dyDescent="0.25">
      <c r="B38" s="188"/>
      <c r="C38" s="188"/>
      <c r="D38" s="188"/>
      <c r="E38" s="188"/>
      <c r="F38" s="188"/>
      <c r="G38" s="188"/>
      <c r="H38" s="188"/>
      <c r="I38" s="188"/>
      <c r="J38" s="188"/>
      <c r="K38" s="188"/>
      <c r="L38" s="188"/>
      <c r="M38" s="188"/>
      <c r="N38" s="188"/>
      <c r="O38" s="188"/>
      <c r="P38" s="188"/>
      <c r="Q38" s="188"/>
    </row>
    <row r="39" spans="2:17" s="2" customFormat="1" x14ac:dyDescent="0.25">
      <c r="B39" s="188"/>
      <c r="C39" s="188"/>
      <c r="D39" s="188"/>
      <c r="E39" s="188"/>
      <c r="F39" s="188"/>
      <c r="G39" s="188"/>
      <c r="H39" s="188"/>
      <c r="I39" s="188"/>
      <c r="J39" s="188"/>
      <c r="K39" s="188"/>
      <c r="L39" s="188"/>
      <c r="M39" s="188"/>
      <c r="N39" s="188"/>
      <c r="O39" s="188"/>
      <c r="P39" s="188"/>
      <c r="Q39" s="188"/>
    </row>
    <row r="40" spans="2:17" s="2" customFormat="1" x14ac:dyDescent="0.25">
      <c r="B40" s="188"/>
      <c r="C40" s="188"/>
      <c r="D40" s="188"/>
      <c r="E40" s="188"/>
      <c r="F40" s="188"/>
      <c r="G40" s="188"/>
      <c r="H40" s="188"/>
      <c r="I40" s="188"/>
      <c r="J40" s="188"/>
      <c r="K40" s="188"/>
      <c r="L40" s="188"/>
      <c r="M40" s="188"/>
      <c r="N40" s="188"/>
      <c r="O40" s="188"/>
      <c r="P40" s="188"/>
      <c r="Q40" s="188"/>
    </row>
    <row r="41" spans="2:17" s="2" customFormat="1" x14ac:dyDescent="0.25">
      <c r="B41" s="188"/>
      <c r="C41" s="188"/>
      <c r="D41" s="188"/>
      <c r="E41" s="188"/>
      <c r="F41" s="188"/>
      <c r="G41" s="188"/>
      <c r="H41" s="188"/>
      <c r="I41" s="188"/>
      <c r="J41" s="188"/>
      <c r="K41" s="188"/>
      <c r="L41" s="188"/>
      <c r="M41" s="188"/>
      <c r="N41" s="188"/>
      <c r="O41" s="188"/>
      <c r="P41" s="188"/>
      <c r="Q41" s="188"/>
    </row>
    <row r="42" spans="2:17" s="2" customFormat="1" x14ac:dyDescent="0.25">
      <c r="B42" s="188"/>
      <c r="C42" s="188"/>
      <c r="D42" s="188"/>
      <c r="E42" s="188"/>
      <c r="F42" s="188"/>
      <c r="G42" s="188"/>
      <c r="H42" s="188"/>
      <c r="I42" s="188"/>
      <c r="J42" s="188"/>
      <c r="K42" s="188"/>
      <c r="L42" s="188"/>
      <c r="M42" s="188"/>
      <c r="N42" s="188"/>
      <c r="O42" s="188"/>
      <c r="P42" s="188"/>
      <c r="Q42" s="188"/>
    </row>
    <row r="43" spans="2:17" s="2" customFormat="1" x14ac:dyDescent="0.25">
      <c r="B43" s="114"/>
      <c r="C43" s="114"/>
      <c r="D43" s="114"/>
      <c r="E43" s="114"/>
      <c r="F43" s="114"/>
      <c r="G43" s="114"/>
      <c r="H43" s="114"/>
      <c r="I43" s="114"/>
      <c r="J43" s="114"/>
      <c r="K43" s="114"/>
      <c r="L43" s="114"/>
      <c r="M43" s="114"/>
      <c r="N43" s="114"/>
      <c r="O43" s="114"/>
      <c r="P43" s="114"/>
      <c r="Q43" s="114"/>
    </row>
    <row r="44" spans="2:17" s="2" customFormat="1" x14ac:dyDescent="0.25">
      <c r="B44" s="114"/>
      <c r="C44" s="114"/>
      <c r="D44" s="114"/>
      <c r="E44" s="114"/>
      <c r="F44" s="114"/>
      <c r="G44" s="114"/>
      <c r="H44" s="114"/>
      <c r="I44" s="114"/>
      <c r="J44" s="114"/>
      <c r="K44" s="114"/>
      <c r="L44" s="114"/>
      <c r="M44" s="114"/>
      <c r="N44" s="114"/>
      <c r="O44" s="114"/>
      <c r="P44" s="114"/>
      <c r="Q44" s="114"/>
    </row>
    <row r="45" spans="2:17" s="2" customFormat="1" x14ac:dyDescent="0.25"/>
    <row r="46" spans="2:17" s="2" customFormat="1" x14ac:dyDescent="0.25"/>
    <row r="47" spans="2:17" s="2" customFormat="1" x14ac:dyDescent="0.25"/>
    <row r="48" spans="2:17" s="2" customFormat="1" x14ac:dyDescent="0.25"/>
  </sheetData>
  <sheetProtection password="8074" sheet="1" objects="1" scenarios="1"/>
  <mergeCells count="5">
    <mergeCell ref="E4:G4"/>
    <mergeCell ref="I4:K4"/>
    <mergeCell ref="N6:P6"/>
    <mergeCell ref="B34:Q42"/>
    <mergeCell ref="M5:Q5"/>
  </mergeCells>
  <pageMargins left="0.7" right="0.7" top="0.75" bottom="0.75" header="0.3" footer="0.3"/>
  <pageSetup orientation="portrait" verticalDpi="0"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x002e_division xmlns="fb82bcdf-ea63-4554-99e3-e15ccd87b479">3</_x002e_division>
    <_x002e_globalNavigation xmlns="fb82bcdf-ea63-4554-99e3-e15ccd87b479">4</_x002e_globalNavigation>
    <_x002e_program xmlns="fb82bcdf-ea63-4554-99e3-e15ccd87b479">Feed</_x002e_program>
    <_x002e_year xmlns="fb82bcdf-ea63-4554-99e3-e15ccd87b479" xsi:nil="true"/>
    <PublishingExpirationDate xmlns="http://schemas.microsoft.com/sharepoint/v3" xsi:nil="true"/>
    <PublishingStartDate xmlns="http://schemas.microsoft.com/sharepoint/v3" xsi:nil="true"/>
    <bureau xmlns="fb82bcdf-ea63-4554-99e3-e15ccd87b479">ACM</bureau>
    <_x002e_purpose xmlns="fb82bcdf-ea63-4554-99e3-e15ccd87b479"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9B479DE97358D43AEB72738EE1F2D08" ma:contentTypeVersion="18" ma:contentTypeDescription="Create a new document." ma:contentTypeScope="" ma:versionID="042ad494a7ebc74dafe851c0a83659a2">
  <xsd:schema xmlns:xsd="http://www.w3.org/2001/XMLSchema" xmlns:xs="http://www.w3.org/2001/XMLSchema" xmlns:p="http://schemas.microsoft.com/office/2006/metadata/properties" xmlns:ns1="http://schemas.microsoft.com/sharepoint/v3" xmlns:ns2="10f2cb44-b37d-4693-a5c3-140ab663d372" xmlns:ns3="fb82bcdf-ea63-4554-99e3-e15ccd87b479" targetNamespace="http://schemas.microsoft.com/office/2006/metadata/properties" ma:root="true" ma:fieldsID="59686f42ef9d50c20542f1593888294d" ns1:_="" ns2:_="" ns3:_="">
    <xsd:import namespace="http://schemas.microsoft.com/sharepoint/v3"/>
    <xsd:import namespace="10f2cb44-b37d-4693-a5c3-140ab663d372"/>
    <xsd:import namespace="fb82bcdf-ea63-4554-99e3-e15ccd87b479"/>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element ref="ns3:bureau" minOccurs="0"/>
                <xsd:element ref="ns3:_x002e_division"/>
                <xsd:element ref="ns3:_x002e_globalNavigation"/>
                <xsd:element ref="ns3:_x002e_program" minOccurs="0"/>
                <xsd:element ref="ns3:_x002e_purpose" minOccurs="0"/>
                <xsd:element ref="ns3:_x002e_year"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0f2cb44-b37d-4693-a5c3-140ab663d372"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b82bcdf-ea63-4554-99e3-e15ccd87b479" elementFormDefault="qualified">
    <xsd:import namespace="http://schemas.microsoft.com/office/2006/documentManagement/types"/>
    <xsd:import namespace="http://schemas.microsoft.com/office/infopath/2007/PartnerControls"/>
    <xsd:element name="bureau" ma:index="13" nillable="true" ma:displayName=".Bureau" ma:internalName="bureau">
      <xsd:simpleType>
        <xsd:restriction base="dms:Text">
          <xsd:maxLength value="255"/>
        </xsd:restriction>
      </xsd:simpleType>
    </xsd:element>
    <xsd:element name="_x002e_division" ma:index="14" ma:displayName=".Division" ma:list="{666f73c0-ff85-4897-bedd-c4bfa5c5bae8}" ma:internalName="_x002E_division" ma:showField="Title" ma:web="fb82bcdf-ea63-4554-99e3-e15ccd87b479">
      <xsd:simpleType>
        <xsd:restriction base="dms:Lookup"/>
      </xsd:simpleType>
    </xsd:element>
    <xsd:element name="_x002e_globalNavigation" ma:index="15" ma:displayName=".Global Navigation" ma:list="{cc087b04-f769-438a-abab-25389f9209d1}" ma:internalName="_x002E_globalNavigation" ma:showField="Title" ma:web="fb82bcdf-ea63-4554-99e3-e15ccd87b479">
      <xsd:simpleType>
        <xsd:restriction base="dms:Lookup"/>
      </xsd:simpleType>
    </xsd:element>
    <xsd:element name="_x002e_program" ma:index="16" nillable="true" ma:displayName=".Program" ma:internalName="_x002E_program">
      <xsd:simpleType>
        <xsd:restriction base="dms:Text">
          <xsd:maxLength value="255"/>
        </xsd:restriction>
      </xsd:simpleType>
    </xsd:element>
    <xsd:element name="_x002e_purpose" ma:index="17" nillable="true" ma:displayName=".Purpose" ma:list="{27ad8e90-7efe-4104-98ae-37a81fef7fbc}" ma:internalName="_x002E_purpose" ma:showField="Title" ma:web="fb82bcdf-ea63-4554-99e3-e15ccd87b479">
      <xsd:simpleType>
        <xsd:restriction base="dms:Lookup"/>
      </xsd:simpleType>
    </xsd:element>
    <xsd:element name="_x002e_year" ma:index="18" nillable="true" ma:displayName=".Year" ma:decimals="0" ma:internalName="_x002E_year" ma:percentage="FALSE">
      <xsd:simpleType>
        <xsd:restriction base="dms:Number">
          <xsd:maxInclusive value="2050"/>
          <xsd:minInclusive value="1992"/>
        </xsd:restriction>
      </xsd:simpleType>
    </xsd:element>
    <xsd:element name="SharedWithUsers" ma:index="2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32B30C7-671C-4A9B-9E90-5809C27E68FF}"/>
</file>

<file path=customXml/itemProps2.xml><?xml version="1.0" encoding="utf-8"?>
<ds:datastoreItem xmlns:ds="http://schemas.openxmlformats.org/officeDocument/2006/customXml" ds:itemID="{058C8E5B-CD35-4F2A-A084-D15986358961}"/>
</file>

<file path=customXml/itemProps3.xml><?xml version="1.0" encoding="utf-8"?>
<ds:datastoreItem xmlns:ds="http://schemas.openxmlformats.org/officeDocument/2006/customXml" ds:itemID="{AC6535F0-B1E0-4E8B-80AC-9D6687073F3B}"/>
</file>

<file path=customXml/itemProps4.xml><?xml version="1.0" encoding="utf-8"?>
<ds:datastoreItem xmlns:ds="http://schemas.openxmlformats.org/officeDocument/2006/customXml" ds:itemID="{7DC57450-7B46-478D-9FA1-A191F930660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Template</vt:lpstr>
      <vt:lpstr>BAG LABELS</vt:lpstr>
      <vt:lpstr>CALCULATOR</vt:lpstr>
      <vt:lpstr>Template!Print_Area</vt:lpstr>
    </vt:vector>
  </TitlesOfParts>
  <Company>WI DATCP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Bartley, Heather</dc:creator>
  <cp:lastModifiedBy>Gilson, Donna J</cp:lastModifiedBy>
  <cp:lastPrinted>2016-12-21T18:22:13Z</cp:lastPrinted>
  <dcterms:created xsi:type="dcterms:W3CDTF">2016-12-19T12:32:20Z</dcterms:created>
  <dcterms:modified xsi:type="dcterms:W3CDTF">2016-12-29T19:53:12Z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0x010100E9B479DE97358D43AEB72738EE1F2D08</vt:lpwstr>
  </property>
</Properties>
</file>