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2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49.xml" ContentType="application/vnd.ms-excel.controlproperties+xml"/>
  <Override PartName="/xl/ctrlProps/ctrlProp53.xml" ContentType="application/vnd.ms-excel.controlproperties+xml"/>
  <Override PartName="/xl/ctrlProps/ctrlProp48.xml" ContentType="application/vnd.ms-excel.controlproperties+xml"/>
  <Override PartName="/xl/ctrlProps/ctrlProp54.xml" ContentType="application/vnd.ms-excel.controlproperties+xml"/>
  <Override PartName="/xl/ctrlProps/ctrlProp52.xml" ContentType="application/vnd.ms-excel.controlproperties+xml"/>
  <Override PartName="/xl/ctrlProps/ctrlProp46.xml" ContentType="application/vnd.ms-excel.controlproperties+xml"/>
  <Override PartName="/xl/ctrlProps/ctrlProp55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7.xml" ContentType="application/vnd.ms-excel.controlproperties+xml"/>
  <Override PartName="/xl/ctrlProps/ctrlProp57.xml" ContentType="application/vnd.ms-excel.controlproperties+xml"/>
  <Override PartName="/xl/ctrlProps/ctrlProp39.xml" ContentType="application/vnd.ms-excel.controlproperti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tables/table1.xml" ContentType="application/vnd.openxmlformats-officedocument.spreadsheetml.table+xml"/>
  <Override PartName="/xl/ctrlProps/ctrlProp56.xml" ContentType="application/vnd.ms-excel.controlproperties+xml"/>
  <Override PartName="/xl/ctrlProps/ctrlProp38.xml" ContentType="application/vnd.ms-excel.controlproperties+xml"/>
  <Override PartName="/xl/ctrlProps/ctrlProp37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0.xml" ContentType="application/vnd.ms-excel.controlproperties+xml"/>
  <Override PartName="/xl/ctrlProps/ctrlProp29.xml" ContentType="application/vnd.ms-excel.controlproperties+xml"/>
  <Override PartName="/xl/ctrlProps/ctrlProp28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1.xml" ContentType="application/vnd.ms-excel.contro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ummerp\Desktop\"/>
    </mc:Choice>
  </mc:AlternateContent>
  <workbookProtection lockStructure="1" lockWindows="1"/>
  <bookViews>
    <workbookView xWindow="0" yWindow="0" windowWidth="11490" windowHeight="6735"/>
  </bookViews>
  <sheets>
    <sheet name="SafetyCheckList" sheetId="2" r:id="rId1"/>
  </sheets>
  <definedNames>
    <definedName name="Check10" localSheetId="0">SafetyCheckList!$A$22</definedName>
    <definedName name="Check11" localSheetId="0">SafetyCheckList!$A$23</definedName>
    <definedName name="Check3" localSheetId="0">SafetyCheckList!$A$10</definedName>
    <definedName name="Check4" localSheetId="0">SafetyCheckList!$A$11</definedName>
    <definedName name="Check5" localSheetId="0">SafetyCheckList!$A$12</definedName>
    <definedName name="Check6" localSheetId="0">SafetyCheckList!$A$13</definedName>
    <definedName name="Check7" localSheetId="0">SafetyCheckList!$A$15</definedName>
    <definedName name="Check8" localSheetId="0">SafetyCheckList!$A$18</definedName>
    <definedName name="Check9" localSheetId="0">SafetyCheckList!$A$19</definedName>
  </definedNames>
  <calcPr calcId="152511"/>
</workbook>
</file>

<file path=xl/calcChain.xml><?xml version="1.0" encoding="utf-8"?>
<calcChain xmlns="http://schemas.openxmlformats.org/spreadsheetml/2006/main">
  <c r="C19" i="2" l="1"/>
  <c r="C18" i="2"/>
  <c r="E28" i="2" l="1"/>
  <c r="C36" i="2"/>
  <c r="C35" i="2"/>
  <c r="C34" i="2"/>
  <c r="C22" i="2"/>
  <c r="C37" i="2"/>
  <c r="C107" i="2" l="1"/>
  <c r="C106" i="2"/>
  <c r="C104" i="2"/>
  <c r="C103" i="2"/>
  <c r="C102" i="2"/>
  <c r="C101" i="2"/>
  <c r="C99" i="2"/>
  <c r="E98" i="2" s="1"/>
  <c r="C93" i="2"/>
  <c r="C92" i="2"/>
  <c r="C91" i="2"/>
  <c r="C90" i="2"/>
  <c r="C88" i="2"/>
  <c r="C87" i="2"/>
  <c r="C82" i="2"/>
  <c r="C83" i="2"/>
  <c r="C84" i="2"/>
  <c r="C85" i="2"/>
  <c r="C97" i="2"/>
  <c r="C96" i="2"/>
  <c r="C95" i="2"/>
  <c r="C81" i="2"/>
  <c r="C76" i="2"/>
  <c r="E75" i="2" s="1"/>
  <c r="C74" i="2"/>
  <c r="C73" i="2"/>
  <c r="C72" i="2"/>
  <c r="C64" i="2"/>
  <c r="C58" i="2"/>
  <c r="C67" i="2"/>
  <c r="E66" i="2" s="1"/>
  <c r="C65" i="2"/>
  <c r="C62" i="2"/>
  <c r="E61" i="2" s="1"/>
  <c r="C60" i="2"/>
  <c r="C59" i="2"/>
  <c r="C53" i="2"/>
  <c r="C52" i="2"/>
  <c r="E105" i="2" l="1"/>
  <c r="E94" i="2"/>
  <c r="E89" i="2"/>
  <c r="E80" i="2"/>
  <c r="E86" i="2"/>
  <c r="E100" i="2"/>
  <c r="E71" i="2"/>
  <c r="E77" i="2" s="1"/>
  <c r="E57" i="2"/>
  <c r="E63" i="2"/>
  <c r="E51" i="2"/>
  <c r="C50" i="2"/>
  <c r="C49" i="2"/>
  <c r="C47" i="2"/>
  <c r="E46" i="2" s="1"/>
  <c r="C45" i="2"/>
  <c r="E44" i="2" s="1"/>
  <c r="C43" i="2"/>
  <c r="C42" i="2"/>
  <c r="E68" i="2" l="1"/>
  <c r="E108" i="2"/>
  <c r="E48" i="2"/>
  <c r="E41" i="2"/>
  <c r="C31" i="2"/>
  <c r="C32" i="2"/>
  <c r="C30" i="2"/>
  <c r="C29" i="2"/>
  <c r="E54" i="2" l="1"/>
  <c r="E33" i="2"/>
  <c r="C15" i="2"/>
  <c r="C14" i="2"/>
  <c r="C23" i="2"/>
  <c r="E38" i="2" l="1"/>
  <c r="C16" i="2"/>
  <c r="E13" i="2" s="1"/>
  <c r="C17" i="2"/>
  <c r="C8" i="2"/>
  <c r="C10" i="2"/>
  <c r="C11" i="2"/>
  <c r="C12" i="2"/>
  <c r="C7" i="2"/>
  <c r="E6" i="2" l="1"/>
  <c r="E21" i="2"/>
  <c r="E9" i="2"/>
  <c r="E17" i="2"/>
  <c r="E25" i="2" l="1"/>
  <c r="E111" i="2" l="1"/>
  <c r="E3" i="2"/>
</calcChain>
</file>

<file path=xl/sharedStrings.xml><?xml version="1.0" encoding="utf-8"?>
<sst xmlns="http://schemas.openxmlformats.org/spreadsheetml/2006/main" count="60" uniqueCount="47">
  <si>
    <t>A. Best-quality water is used when working with harvested product.</t>
  </si>
  <si>
    <t>B. Water sources should be protected from contamination via run-off, flooding, animal agriculture operations.</t>
  </si>
  <si>
    <t>C. Direct contact between irrigation water and produce should be minimized.</t>
  </si>
  <si>
    <t>D. Best-quality water should be used for spraying.</t>
  </si>
  <si>
    <t>E. If water is re-used, the re-use should be done counter to process flow and/or sanitizing agents should be added to the water.</t>
  </si>
  <si>
    <t>WATER TOTALS (ADD COLUMN C.  TOTAL POSSIBLE POINTS = 20)</t>
  </si>
  <si>
    <t xml:space="preserve"> </t>
  </si>
  <si>
    <t>·         properly constructed and sealed 
·         upslope from animal agriculture operations 
·         protected from run-off and separated from animals by fencing.</t>
  </si>
  <si>
    <t xml:space="preserve">If water is not re-used, check this box  </t>
  </si>
  <si>
    <t xml:space="preserve">If irrigation is not done, check this box </t>
  </si>
  <si>
    <t>I. WATER</t>
  </si>
  <si>
    <t>GUIDING PRINCIPLES  
 SUPPORTING BEST PRACTICES (CHECK EACH THAT IS USED)</t>
  </si>
  <si>
    <t>II. SOIL AMENDMENTS</t>
  </si>
  <si>
    <t>F. If manure is used as fertilizer, it should be properly composted or applied far enough in advance of harvest. (Check the box for the practice that best describes what is done.)</t>
  </si>
  <si>
    <t>G. In-process and finished composted manure should be stored to prevent cross-contamination.</t>
  </si>
  <si>
    <t>SOIL AMENDMENT TOTALS (ADD COLUMN C.  TOTAL POSSIBLE POINTS = 8)</t>
  </si>
  <si>
    <t>III. FIELD LOCATION</t>
  </si>
  <si>
    <t>FIELD LOCATION TOTALS (ADD COLUMN C.  TOTAL POSSIBLE POINTS = 20)</t>
  </si>
  <si>
    <t>H. Field topography should prevent run-off contamination of produce.</t>
  </si>
  <si>
    <t>I. Previous field uses should not leave a potential reservoir of disease-causing microbes.</t>
  </si>
  <si>
    <t>J. Adjacent fields should not be a reservoir of disease-causing microbes</t>
  </si>
  <si>
    <t>K. Animal movement onto the produce fields should be minimized.</t>
  </si>
  <si>
    <t>l. Bird populations in and near the fields should not be excessive.</t>
  </si>
  <si>
    <t>IV. PERSONNEL</t>
  </si>
  <si>
    <t>M. Employees should be properly trained in personal hygiene and prevention of produce contamination.</t>
  </si>
  <si>
    <t>N. Employees with illnesses or open wounds should be prohibited from handling produce.</t>
  </si>
  <si>
    <t>O. Employees should have adequate restroom facilities.</t>
  </si>
  <si>
    <t>P. Employees should have a separate area for breaks and meals.</t>
  </si>
  <si>
    <t>PERSONNEL TOTALS (ADD COLUMN C.  TOTAL POSSIBLE POINTS = 16)</t>
  </si>
  <si>
    <t>V. FIELD SANITATION</t>
  </si>
  <si>
    <t>Q. Harvest containers should be constructed and handled to minimize transfer of disease-causing microbes to produce.</t>
  </si>
  <si>
    <t>R. Farm equipment should be cleaned and sanitized before it is used with fresh produce.</t>
  </si>
  <si>
    <t>FIELD SANITATION TOTALS (ADD COLUMN C.  TOTAL POSSIBLE POINTS = 8)</t>
  </si>
  <si>
    <t>VI. PACKING SHED SANITATION</t>
  </si>
  <si>
    <t>S. The packing shed should be designed to prevent contamination of produce.</t>
  </si>
  <si>
    <t>PACKING SHED SANITATION TOTALS (ADD COLUMN C.  TOTAL POSSIBLE POINTS = 28)</t>
  </si>
  <si>
    <t>T. Bins and containers in the packaging shed should be maintained, cleaned and sanitized to prevent transfer of disease-causing microbes from the container to the produce.</t>
  </si>
  <si>
    <t>U. Packing shed personnel should be trained in minimizing microbial contamination of produce.</t>
  </si>
  <si>
    <t>V. Packing shed equipment should be cleanable, cleaned and sanitized, as appropriate.</t>
  </si>
  <si>
    <t>W. Packaging materials should be stored so that they do not become a source of contamination.</t>
  </si>
  <si>
    <t>X. Coolers should be kept clean and dry and operated at a cold enough temperature to minimize microbial growth without harming produce quality.</t>
  </si>
  <si>
    <t>Y. Trucks should be maintained so they don’t contaminate produce that is transported in them.</t>
  </si>
  <si>
    <t>A Guide for Evaluating Food Safety Practices at Local Produce Farms Checklist</t>
  </si>
  <si>
    <t>Current overall score</t>
  </si>
  <si>
    <t>Total possible score</t>
  </si>
  <si>
    <t xml:space="preserve">If manure is not used, check this box </t>
  </si>
  <si>
    <t>If no spraying is done, check this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</si>
</sst>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8"/>
      <color rgb="FF000000"/>
      <name val="Tahoma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</patternFill>
    </fill>
  </fills>
  <borders count="4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3">
    <xf numFmtId="0" fontId="0" fillId="0" borderId="0"/>
    <xf numFmtId="0" fontId="9" fillId="2" borderId="30" applyNumberFormat="0" applyAlignment="0" applyProtection="0"/>
    <xf numFmtId="0" fontId="10" fillId="3" borderId="0" applyNumberFormat="0" applyBorder="0" applyAlignment="0" applyProtection="0"/>
  </cellStyleXfs>
  <cellXfs count="79">
    <xf numFmtId="0" fontId="0" fillId="0" borderId="0" xfId="0"/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10" xfId="0" applyBorder="1"/>
    <xf numFmtId="0" fontId="0" fillId="0" borderId="12" xfId="0" applyBorder="1"/>
    <xf numFmtId="0" fontId="1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1" fillId="0" borderId="19" xfId="0" applyNumberFormat="1" applyFont="1" applyBorder="1" applyAlignment="1">
      <alignment vertical="center" wrapText="1"/>
    </xf>
    <xf numFmtId="2" fontId="0" fillId="0" borderId="0" xfId="0" applyNumberFormat="1"/>
    <xf numFmtId="2" fontId="2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2" fontId="1" fillId="0" borderId="20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2" fontId="0" fillId="0" borderId="18" xfId="0" applyNumberFormat="1" applyBorder="1"/>
    <xf numFmtId="2" fontId="1" fillId="0" borderId="32" xfId="0" applyNumberFormat="1" applyFont="1" applyBorder="1" applyAlignment="1">
      <alignment horizontal="center" vertical="center" wrapText="1"/>
    </xf>
    <xf numFmtId="0" fontId="9" fillId="2" borderId="36" xfId="1" applyBorder="1" applyAlignment="1">
      <alignment horizontal="right"/>
    </xf>
    <xf numFmtId="2" fontId="9" fillId="2" borderId="37" xfId="1" applyNumberFormat="1" applyBorder="1" applyAlignment="1">
      <alignment horizontal="center"/>
    </xf>
    <xf numFmtId="0" fontId="9" fillId="2" borderId="38" xfId="1" applyBorder="1" applyAlignment="1">
      <alignment horizontal="right"/>
    </xf>
    <xf numFmtId="2" fontId="9" fillId="2" borderId="39" xfId="1" applyNumberFormat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1" fillId="3" borderId="12" xfId="2" applyNumberFormat="1" applyFont="1" applyBorder="1" applyAlignment="1">
      <alignment wrapText="1"/>
    </xf>
    <xf numFmtId="49" fontId="10" fillId="3" borderId="12" xfId="2" applyNumberFormat="1" applyBorder="1" applyAlignment="1"/>
  </cellXfs>
  <cellStyles count="3">
    <cellStyle name="Accent2" xfId="2" builtinId="33"/>
    <cellStyle name="Normal" xfId="0" builtinId="0"/>
    <cellStyle name="Output" xfId="1" builtinId="2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/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/>
        <bottom style="medium">
          <color indexed="64"/>
        </bottom>
        <vertical/>
        <horizontal/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rgb="FF000000"/>
        </right>
        <top/>
        <bottom/>
        <vertical/>
        <horizontal/>
      </border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rgb="FF000000"/>
        </right>
        <top/>
        <bottom style="thin">
          <color indexed="64"/>
        </bottom>
        <vertical/>
        <horizontal/>
      </border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fmlaLink="$B$7" lockText="1" noThreeD="1"/>
</file>

<file path=xl/ctrlProps/ctrlProp10.xml><?xml version="1.0" encoding="utf-8"?>
<formControlPr xmlns="http://schemas.microsoft.com/office/spreadsheetml/2009/9/main" objectType="CheckBox" fmlaLink="$B$22" lockText="1" noThreeD="1"/>
</file>

<file path=xl/ctrlProps/ctrlProp11.xml><?xml version="1.0" encoding="utf-8"?>
<formControlPr xmlns="http://schemas.microsoft.com/office/spreadsheetml/2009/9/main" objectType="CheckBox" fmlaLink="$B$23" lockText="1" noThreeD="1"/>
</file>

<file path=xl/ctrlProps/ctrlProp12.xml><?xml version="1.0" encoding="utf-8"?>
<formControlPr xmlns="http://schemas.microsoft.com/office/spreadsheetml/2009/9/main" objectType="CheckBox" fmlaLink="$B$24" lockText="1" noThreeD="1"/>
</file>

<file path=xl/ctrlProps/ctrlProp13.xml><?xml version="1.0" encoding="utf-8"?>
<formControlPr xmlns="http://schemas.microsoft.com/office/spreadsheetml/2009/9/main" objectType="CheckBox" fmlaLink="$B$16" lockText="1" noThreeD="1"/>
</file>

<file path=xl/ctrlProps/ctrlProp14.xml><?xml version="1.0" encoding="utf-8"?>
<formControlPr xmlns="http://schemas.microsoft.com/office/spreadsheetml/2009/9/main" objectType="CheckBox" fmlaLink="$B$29" lockText="1" noThreeD="1"/>
</file>

<file path=xl/ctrlProps/ctrlProp15.xml><?xml version="1.0" encoding="utf-8"?>
<formControlPr xmlns="http://schemas.microsoft.com/office/spreadsheetml/2009/9/main" objectType="CheckBox" fmlaLink="$B$30" lockText="1" noThreeD="1"/>
</file>

<file path=xl/ctrlProps/ctrlProp16.xml><?xml version="1.0" encoding="utf-8"?>
<formControlPr xmlns="http://schemas.microsoft.com/office/spreadsheetml/2009/9/main" objectType="CheckBox" fmlaLink="$B$34" lockText="1" noThreeD="1"/>
</file>

<file path=xl/ctrlProps/ctrlProp17.xml><?xml version="1.0" encoding="utf-8"?>
<formControlPr xmlns="http://schemas.microsoft.com/office/spreadsheetml/2009/9/main" objectType="CheckBox" fmlaLink="$B$35" lockText="1" noThreeD="1"/>
</file>

<file path=xl/ctrlProps/ctrlProp18.xml><?xml version="1.0" encoding="utf-8"?>
<formControlPr xmlns="http://schemas.microsoft.com/office/spreadsheetml/2009/9/main" objectType="CheckBox" fmlaLink="$B$36" lockText="1" noThreeD="1"/>
</file>

<file path=xl/ctrlProps/ctrlProp19.xml><?xml version="1.0" encoding="utf-8"?>
<formControlPr xmlns="http://schemas.microsoft.com/office/spreadsheetml/2009/9/main" objectType="CheckBox" fmlaLink="$B$31" lockText="1" noThreeD="1"/>
</file>

<file path=xl/ctrlProps/ctrlProp2.xml><?xml version="1.0" encoding="utf-8"?>
<formControlPr xmlns="http://schemas.microsoft.com/office/spreadsheetml/2009/9/main" objectType="CheckBox" fmlaLink="$B$8" lockText="1" noThreeD="1"/>
</file>

<file path=xl/ctrlProps/ctrlProp20.xml><?xml version="1.0" encoding="utf-8"?>
<formControlPr xmlns="http://schemas.microsoft.com/office/spreadsheetml/2009/9/main" objectType="CheckBox" fmlaLink="$B$32" lockText="1" noThreeD="1"/>
</file>

<file path=xl/ctrlProps/ctrlProp21.xml><?xml version="1.0" encoding="utf-8"?>
<formControlPr xmlns="http://schemas.microsoft.com/office/spreadsheetml/2009/9/main" objectType="CheckBox" fmlaLink="$B$42" lockText="1" noThreeD="1"/>
</file>

<file path=xl/ctrlProps/ctrlProp22.xml><?xml version="1.0" encoding="utf-8"?>
<formControlPr xmlns="http://schemas.microsoft.com/office/spreadsheetml/2009/9/main" objectType="CheckBox" fmlaLink="$B$43" lockText="1" noThreeD="1"/>
</file>

<file path=xl/ctrlProps/ctrlProp23.xml><?xml version="1.0" encoding="utf-8"?>
<formControlPr xmlns="http://schemas.microsoft.com/office/spreadsheetml/2009/9/main" objectType="CheckBox" fmlaLink="$B$45" lockText="1" noThreeD="1"/>
</file>

<file path=xl/ctrlProps/ctrlProp24.xml><?xml version="1.0" encoding="utf-8"?>
<formControlPr xmlns="http://schemas.microsoft.com/office/spreadsheetml/2009/9/main" objectType="CheckBox" fmlaLink="$B$47" lockText="1" noThreeD="1"/>
</file>

<file path=xl/ctrlProps/ctrlProp25.xml><?xml version="1.0" encoding="utf-8"?>
<formControlPr xmlns="http://schemas.microsoft.com/office/spreadsheetml/2009/9/main" objectType="CheckBox" fmlaLink="$B$49" lockText="1" noThreeD="1"/>
</file>

<file path=xl/ctrlProps/ctrlProp26.xml><?xml version="1.0" encoding="utf-8"?>
<formControlPr xmlns="http://schemas.microsoft.com/office/spreadsheetml/2009/9/main" objectType="CheckBox" fmlaLink="$B$50" lockText="1" noThreeD="1"/>
</file>

<file path=xl/ctrlProps/ctrlProp27.xml><?xml version="1.0" encoding="utf-8"?>
<formControlPr xmlns="http://schemas.microsoft.com/office/spreadsheetml/2009/9/main" objectType="CheckBox" fmlaLink="$B$52" lockText="1" noThreeD="1"/>
</file>

<file path=xl/ctrlProps/ctrlProp28.xml><?xml version="1.0" encoding="utf-8"?>
<formControlPr xmlns="http://schemas.microsoft.com/office/spreadsheetml/2009/9/main" objectType="CheckBox" fmlaLink="$B$53" lockText="1" noThreeD="1"/>
</file>

<file path=xl/ctrlProps/ctrlProp29.xml><?xml version="1.0" encoding="utf-8"?>
<formControlPr xmlns="http://schemas.microsoft.com/office/spreadsheetml/2009/9/main" objectType="CheckBox" fmlaLink="$B$59" lockText="1" noThreeD="1"/>
</file>

<file path=xl/ctrlProps/ctrlProp3.xml><?xml version="1.0" encoding="utf-8"?>
<formControlPr xmlns="http://schemas.microsoft.com/office/spreadsheetml/2009/9/main" objectType="CheckBox" fmlaLink="$B$10" lockText="1" noThreeD="1"/>
</file>

<file path=xl/ctrlProps/ctrlProp30.xml><?xml version="1.0" encoding="utf-8"?>
<formControlPr xmlns="http://schemas.microsoft.com/office/spreadsheetml/2009/9/main" objectType="CheckBox" fmlaLink="$B$60" lockText="1" noThreeD="1"/>
</file>

<file path=xl/ctrlProps/ctrlProp31.xml><?xml version="1.0" encoding="utf-8"?>
<formControlPr xmlns="http://schemas.microsoft.com/office/spreadsheetml/2009/9/main" objectType="CheckBox" fmlaLink="$B$62" lockText="1" noThreeD="1"/>
</file>

<file path=xl/ctrlProps/ctrlProp32.xml><?xml version="1.0" encoding="utf-8"?>
<formControlPr xmlns="http://schemas.microsoft.com/office/spreadsheetml/2009/9/main" objectType="CheckBox" fmlaLink="$B$65" lockText="1" noThreeD="1"/>
</file>

<file path=xl/ctrlProps/ctrlProp33.xml><?xml version="1.0" encoding="utf-8"?>
<formControlPr xmlns="http://schemas.microsoft.com/office/spreadsheetml/2009/9/main" objectType="CheckBox" fmlaLink="$B$67" lockText="1" noThreeD="1"/>
</file>

<file path=xl/ctrlProps/ctrlProp34.xml><?xml version="1.0" encoding="utf-8"?>
<formControlPr xmlns="http://schemas.microsoft.com/office/spreadsheetml/2009/9/main" objectType="CheckBox" fmlaLink="$B$58" lockText="1" noThreeD="1"/>
</file>

<file path=xl/ctrlProps/ctrlProp35.xml><?xml version="1.0" encoding="utf-8"?>
<formControlPr xmlns="http://schemas.microsoft.com/office/spreadsheetml/2009/9/main" objectType="CheckBox" fmlaLink="$B$64" lockText="1" noThreeD="1"/>
</file>

<file path=xl/ctrlProps/ctrlProp36.xml><?xml version="1.0" encoding="utf-8"?>
<formControlPr xmlns="http://schemas.microsoft.com/office/spreadsheetml/2009/9/main" objectType="CheckBox" fmlaLink="$B$73" lockText="1" noThreeD="1"/>
</file>

<file path=xl/ctrlProps/ctrlProp37.xml><?xml version="1.0" encoding="utf-8"?>
<formControlPr xmlns="http://schemas.microsoft.com/office/spreadsheetml/2009/9/main" objectType="CheckBox" fmlaLink="$B$74" lockText="1" noThreeD="1"/>
</file>

<file path=xl/ctrlProps/ctrlProp38.xml><?xml version="1.0" encoding="utf-8"?>
<formControlPr xmlns="http://schemas.microsoft.com/office/spreadsheetml/2009/9/main" objectType="CheckBox" fmlaLink="$B$76" lockText="1" noThreeD="1"/>
</file>

<file path=xl/ctrlProps/ctrlProp39.xml><?xml version="1.0" encoding="utf-8"?>
<formControlPr xmlns="http://schemas.microsoft.com/office/spreadsheetml/2009/9/main" objectType="CheckBox" fmlaLink="$B$72" lockText="1" noThreeD="1"/>
</file>

<file path=xl/ctrlProps/ctrlProp4.xml><?xml version="1.0" encoding="utf-8"?>
<formControlPr xmlns="http://schemas.microsoft.com/office/spreadsheetml/2009/9/main" objectType="CheckBox" fmlaLink="$B$11" lockText="1" noThreeD="1"/>
</file>

<file path=xl/ctrlProps/ctrlProp40.xml><?xml version="1.0" encoding="utf-8"?>
<formControlPr xmlns="http://schemas.microsoft.com/office/spreadsheetml/2009/9/main" objectType="CheckBox" fmlaLink="$B$81" lockText="1" noThreeD="1"/>
</file>

<file path=xl/ctrlProps/ctrlProp41.xml><?xml version="1.0" encoding="utf-8"?>
<formControlPr xmlns="http://schemas.microsoft.com/office/spreadsheetml/2009/9/main" objectType="CheckBox" fmlaLink="$B$82" lockText="1" noThreeD="1"/>
</file>

<file path=xl/ctrlProps/ctrlProp42.xml><?xml version="1.0" encoding="utf-8"?>
<formControlPr xmlns="http://schemas.microsoft.com/office/spreadsheetml/2009/9/main" objectType="CheckBox" fmlaLink="$B$95" lockText="1" noThreeD="1"/>
</file>

<file path=xl/ctrlProps/ctrlProp43.xml><?xml version="1.0" encoding="utf-8"?>
<formControlPr xmlns="http://schemas.microsoft.com/office/spreadsheetml/2009/9/main" objectType="CheckBox" fmlaLink="$B$96" lockText="1" noThreeD="1"/>
</file>

<file path=xl/ctrlProps/ctrlProp44.xml><?xml version="1.0" encoding="utf-8"?>
<formControlPr xmlns="http://schemas.microsoft.com/office/spreadsheetml/2009/9/main" objectType="CheckBox" fmlaLink="$B$97" lockText="1" noThreeD="1"/>
</file>

<file path=xl/ctrlProps/ctrlProp45.xml><?xml version="1.0" encoding="utf-8"?>
<formControlPr xmlns="http://schemas.microsoft.com/office/spreadsheetml/2009/9/main" objectType="CheckBox" fmlaLink="$B$85" lockText="1" noThreeD="1"/>
</file>

<file path=xl/ctrlProps/ctrlProp46.xml><?xml version="1.0" encoding="utf-8"?>
<formControlPr xmlns="http://schemas.microsoft.com/office/spreadsheetml/2009/9/main" objectType="CheckBox" fmlaLink="$B$83" lockText="1" noThreeD="1"/>
</file>

<file path=xl/ctrlProps/ctrlProp47.xml><?xml version="1.0" encoding="utf-8"?>
<formControlPr xmlns="http://schemas.microsoft.com/office/spreadsheetml/2009/9/main" objectType="CheckBox" fmlaLink="$B$84" lockText="1" noThreeD="1"/>
</file>

<file path=xl/ctrlProps/ctrlProp48.xml><?xml version="1.0" encoding="utf-8"?>
<formControlPr xmlns="http://schemas.microsoft.com/office/spreadsheetml/2009/9/main" objectType="CheckBox" fmlaLink="$B$88" lockText="1" noThreeD="1"/>
</file>

<file path=xl/ctrlProps/ctrlProp49.xml><?xml version="1.0" encoding="utf-8"?>
<formControlPr xmlns="http://schemas.microsoft.com/office/spreadsheetml/2009/9/main" objectType="CheckBox" fmlaLink="$B$87" lockText="1" noThreeD="1"/>
</file>

<file path=xl/ctrlProps/ctrlProp5.xml><?xml version="1.0" encoding="utf-8"?>
<formControlPr xmlns="http://schemas.microsoft.com/office/spreadsheetml/2009/9/main" objectType="CheckBox" fmlaLink="$B$12" lockText="1" noThreeD="1"/>
</file>

<file path=xl/ctrlProps/ctrlProp50.xml><?xml version="1.0" encoding="utf-8"?>
<formControlPr xmlns="http://schemas.microsoft.com/office/spreadsheetml/2009/9/main" objectType="CheckBox" fmlaLink="$B$90" lockText="1" noThreeD="1"/>
</file>

<file path=xl/ctrlProps/ctrlProp51.xml><?xml version="1.0" encoding="utf-8"?>
<formControlPr xmlns="http://schemas.microsoft.com/office/spreadsheetml/2009/9/main" objectType="CheckBox" fmlaLink="$B$91" lockText="1" noThreeD="1"/>
</file>

<file path=xl/ctrlProps/ctrlProp52.xml><?xml version="1.0" encoding="utf-8"?>
<formControlPr xmlns="http://schemas.microsoft.com/office/spreadsheetml/2009/9/main" objectType="CheckBox" fmlaLink="$B$92" lockText="1" noThreeD="1"/>
</file>

<file path=xl/ctrlProps/ctrlProp53.xml><?xml version="1.0" encoding="utf-8"?>
<formControlPr xmlns="http://schemas.microsoft.com/office/spreadsheetml/2009/9/main" objectType="CheckBox" fmlaLink="$B$93" lockText="1" noThreeD="1"/>
</file>

<file path=xl/ctrlProps/ctrlProp54.xml><?xml version="1.0" encoding="utf-8"?>
<formControlPr xmlns="http://schemas.microsoft.com/office/spreadsheetml/2009/9/main" objectType="CheckBox" fmlaLink="$B$99" lockText="1" noThreeD="1"/>
</file>

<file path=xl/ctrlProps/ctrlProp55.xml><?xml version="1.0" encoding="utf-8"?>
<formControlPr xmlns="http://schemas.microsoft.com/office/spreadsheetml/2009/9/main" objectType="CheckBox" fmlaLink="$B$101" lockText="1" noThreeD="1"/>
</file>

<file path=xl/ctrlProps/ctrlProp56.xml><?xml version="1.0" encoding="utf-8"?>
<formControlPr xmlns="http://schemas.microsoft.com/office/spreadsheetml/2009/9/main" objectType="CheckBox" fmlaLink="$B$102" lockText="1" noThreeD="1"/>
</file>

<file path=xl/ctrlProps/ctrlProp57.xml><?xml version="1.0" encoding="utf-8"?>
<formControlPr xmlns="http://schemas.microsoft.com/office/spreadsheetml/2009/9/main" objectType="CheckBox" fmlaLink="$B$103" lockText="1" noThreeD="1"/>
</file>

<file path=xl/ctrlProps/ctrlProp58.xml><?xml version="1.0" encoding="utf-8"?>
<formControlPr xmlns="http://schemas.microsoft.com/office/spreadsheetml/2009/9/main" objectType="CheckBox" fmlaLink="$B$104" lockText="1" noThreeD="1"/>
</file>

<file path=xl/ctrlProps/ctrlProp59.xml><?xml version="1.0" encoding="utf-8"?>
<formControlPr xmlns="http://schemas.microsoft.com/office/spreadsheetml/2009/9/main" objectType="CheckBox" fmlaLink="$B$107" lockText="1" noThreeD="1"/>
</file>

<file path=xl/ctrlProps/ctrlProp6.xml><?xml version="1.0" encoding="utf-8"?>
<formControlPr xmlns="http://schemas.microsoft.com/office/spreadsheetml/2009/9/main" objectType="CheckBox" fmlaLink="$B$14" lockText="1" noThreeD="1"/>
</file>

<file path=xl/ctrlProps/ctrlProp60.xml><?xml version="1.0" encoding="utf-8"?>
<formControlPr xmlns="http://schemas.microsoft.com/office/spreadsheetml/2009/9/main" objectType="CheckBox" fmlaLink="$B$106" lockText="1" noThreeD="1"/>
</file>

<file path=xl/ctrlProps/ctrlProp61.xml><?xml version="1.0" encoding="utf-8"?>
<formControlPr xmlns="http://schemas.microsoft.com/office/spreadsheetml/2009/9/main" objectType="CheckBox" fmlaLink="$B$37" lockText="1" noThreeD="1"/>
</file>

<file path=xl/ctrlProps/ctrlProp62.xml><?xml version="1.0" encoding="utf-8"?>
<formControlPr xmlns="http://schemas.microsoft.com/office/spreadsheetml/2009/9/main" objectType="CheckBox" fmlaLink="$B$20" lockText="1" noThreeD="1"/>
</file>

<file path=xl/ctrlProps/ctrlProp7.xml><?xml version="1.0" encoding="utf-8"?>
<formControlPr xmlns="http://schemas.microsoft.com/office/spreadsheetml/2009/9/main" objectType="CheckBox" fmlaLink="$B$15" lockText="1" noThreeD="1"/>
</file>

<file path=xl/ctrlProps/ctrlProp8.xml><?xml version="1.0" encoding="utf-8"?>
<formControlPr xmlns="http://schemas.microsoft.com/office/spreadsheetml/2009/9/main" objectType="CheckBox" fmlaLink="$B$18" lockText="1" noThreeD="1"/>
</file>

<file path=xl/ctrlProps/ctrlProp9.xml><?xml version="1.0" encoding="utf-8"?>
<formControlPr xmlns="http://schemas.microsoft.com/office/spreadsheetml/2009/9/main" objectType="CheckBox" fmlaLink="$B$1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</xdr:row>
          <xdr:rowOff>47625</xdr:rowOff>
        </xdr:from>
        <xdr:to>
          <xdr:col>0</xdr:col>
          <xdr:colOff>5353050</xdr:colOff>
          <xdr:row>6</xdr:row>
          <xdr:rowOff>361950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1. Potable water is used for post-harvest operations.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</xdr:row>
          <xdr:rowOff>47625</xdr:rowOff>
        </xdr:from>
        <xdr:to>
          <xdr:col>0</xdr:col>
          <xdr:colOff>5353050</xdr:colOff>
          <xdr:row>7</xdr:row>
          <xdr:rowOff>361950</xdr:rowOff>
        </xdr:to>
        <xdr:sp macro="" textlink="">
          <xdr:nvSpPr>
            <xdr:cNvPr id="2051" name="Check Box 3" descr="  2. Food-grade sanitizing agent is added to potable water used for post-harvest operations.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2. Food-grade sanitizing agent is added to potable water used for post-harvest operations.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9</xdr:row>
          <xdr:rowOff>47625</xdr:rowOff>
        </xdr:from>
        <xdr:to>
          <xdr:col>0</xdr:col>
          <xdr:colOff>5638800</xdr:colOff>
          <xdr:row>9</xdr:row>
          <xdr:rowOff>219075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3. Municipal water supply used.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</xdr:row>
          <xdr:rowOff>47625</xdr:rowOff>
        </xdr:from>
        <xdr:to>
          <xdr:col>0</xdr:col>
          <xdr:colOff>5638800</xdr:colOff>
          <xdr:row>10</xdr:row>
          <xdr:rowOff>219075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4. Backflow prevention devices used.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11</xdr:row>
          <xdr:rowOff>47625</xdr:rowOff>
        </xdr:from>
        <xdr:to>
          <xdr:col>0</xdr:col>
          <xdr:colOff>5667375</xdr:colOff>
          <xdr:row>11</xdr:row>
          <xdr:rowOff>371475</xdr:rowOff>
        </xdr:to>
        <xdr:sp macro="" textlink="">
          <xdr:nvSpPr>
            <xdr:cNvPr id="2054" name="Check Box 6" descr="5. Private well is used and it is: &#10;    ·         properly constructed and sealed &#10;    ·         upslope from animal agriculture operations &#10;    ·         protected from run-off and separated from animals by fencing.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5. Private well is used and it is: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12</xdr:row>
          <xdr:rowOff>180975</xdr:rowOff>
        </xdr:from>
        <xdr:to>
          <xdr:col>0</xdr:col>
          <xdr:colOff>5391150</xdr:colOff>
          <xdr:row>14</xdr:row>
          <xdr:rowOff>28575</xdr:rowOff>
        </xdr:to>
        <xdr:sp macro="" textlink="">
          <xdr:nvSpPr>
            <xdr:cNvPr id="2055" name="Check Box 7" descr="6. Drip or furrow (not spray) irrigation is used.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6. Drip or furrow (not spray) irrigation is used.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13</xdr:row>
          <xdr:rowOff>247650</xdr:rowOff>
        </xdr:from>
        <xdr:to>
          <xdr:col>0</xdr:col>
          <xdr:colOff>5391150</xdr:colOff>
          <xdr:row>15</xdr:row>
          <xdr:rowOff>28575</xdr:rowOff>
        </xdr:to>
        <xdr:sp macro="" textlink="">
          <xdr:nvSpPr>
            <xdr:cNvPr id="2056" name="Check Box 8" descr="6. Drip or furrow (not spray) irrigation is used.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7. Irrigation water is regularly tested for fecal indicator bacteria; practices are adjusted, based on test results.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17</xdr:row>
          <xdr:rowOff>57150</xdr:rowOff>
        </xdr:from>
        <xdr:to>
          <xdr:col>0</xdr:col>
          <xdr:colOff>5715000</xdr:colOff>
          <xdr:row>17</xdr:row>
          <xdr:rowOff>371475</xdr:rowOff>
        </xdr:to>
        <xdr:sp macro="" textlink="">
          <xdr:nvSpPr>
            <xdr:cNvPr id="2057" name="Check Box 9" descr="6. Drip or furrow (not spray) irrigation is used.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8. Potable water is used for spraying OR food-grade sanitizing agent is added to non-potable water used for spraying.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17</xdr:row>
          <xdr:rowOff>400050</xdr:rowOff>
        </xdr:from>
        <xdr:to>
          <xdr:col>0</xdr:col>
          <xdr:colOff>5400675</xdr:colOff>
          <xdr:row>18</xdr:row>
          <xdr:rowOff>304800</xdr:rowOff>
        </xdr:to>
        <xdr:sp macro="" textlink="">
          <xdr:nvSpPr>
            <xdr:cNvPr id="2058" name="Check Box 10" descr="6. Drip or furrow (not spray) irrigation is used.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9. Spray reservoirs are cleaned between uses.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20</xdr:row>
          <xdr:rowOff>361950</xdr:rowOff>
        </xdr:from>
        <xdr:to>
          <xdr:col>0</xdr:col>
          <xdr:colOff>5715000</xdr:colOff>
          <xdr:row>22</xdr:row>
          <xdr:rowOff>0</xdr:rowOff>
        </xdr:to>
        <xdr:sp macro="" textlink="">
          <xdr:nvSpPr>
            <xdr:cNvPr id="2059" name="Check Box 11" descr="6. Drip or furrow (not spray) irrigation is used.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10. Re-use is done counter to process flow.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21</xdr:row>
          <xdr:rowOff>247650</xdr:rowOff>
        </xdr:from>
        <xdr:to>
          <xdr:col>0</xdr:col>
          <xdr:colOff>5686425</xdr:colOff>
          <xdr:row>23</xdr:row>
          <xdr:rowOff>28575</xdr:rowOff>
        </xdr:to>
        <xdr:sp macro="" textlink="">
          <xdr:nvSpPr>
            <xdr:cNvPr id="2060" name="Check Box 12" descr="6. Drip or furrow (not spray) irrigation is used.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11. Sanitizing agent is added to water.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2286000</xdr:colOff>
          <xdr:row>23</xdr:row>
          <xdr:rowOff>9525</xdr:rowOff>
        </xdr:from>
        <xdr:to>
          <xdr:col>0</xdr:col>
          <xdr:colOff>3124200</xdr:colOff>
          <xdr:row>23</xdr:row>
          <xdr:rowOff>219075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2352675</xdr:colOff>
          <xdr:row>15</xdr:row>
          <xdr:rowOff>47625</xdr:rowOff>
        </xdr:from>
        <xdr:to>
          <xdr:col>0</xdr:col>
          <xdr:colOff>3190875</xdr:colOff>
          <xdr:row>15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27</xdr:row>
          <xdr:rowOff>371475</xdr:rowOff>
        </xdr:from>
        <xdr:to>
          <xdr:col>0</xdr:col>
          <xdr:colOff>5876925</xdr:colOff>
          <xdr:row>28</xdr:row>
          <xdr:rowOff>476250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12. Manure is composted in accordance with National Organic Program (NOP) standards: C : N ratio between  25 : 1 and 40 : 1; in-vessel or static aerated pile is between 131 and 170°F for at least 3 days; windrow composting is between 131 and 170°F for at least 15 days and compost is turned at least 5 times.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29</xdr:row>
          <xdr:rowOff>0</xdr:rowOff>
        </xdr:from>
        <xdr:to>
          <xdr:col>0</xdr:col>
          <xdr:colOff>5343525</xdr:colOff>
          <xdr:row>30</xdr:row>
          <xdr:rowOff>19050</xdr:rowOff>
        </xdr:to>
        <xdr:sp macro="" textlink="">
          <xdr:nvSpPr>
            <xdr:cNvPr id="2064" name="Check Box 16" descr="  2. Food-grade sanitizing agent is added to potable water used for post-harvest operations.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13. Manure is not used as fertilizer.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33</xdr:row>
          <xdr:rowOff>47625</xdr:rowOff>
        </xdr:from>
        <xdr:to>
          <xdr:col>0</xdr:col>
          <xdr:colOff>5638800</xdr:colOff>
          <xdr:row>33</xdr:row>
          <xdr:rowOff>219075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16. Composting area is down-slope from produce fields.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34</xdr:row>
          <xdr:rowOff>47625</xdr:rowOff>
        </xdr:from>
        <xdr:to>
          <xdr:col>0</xdr:col>
          <xdr:colOff>5638800</xdr:colOff>
          <xdr:row>34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17. Composting area is down-slope from water source.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35</xdr:row>
          <xdr:rowOff>47625</xdr:rowOff>
        </xdr:from>
        <xdr:to>
          <xdr:col>0</xdr:col>
          <xdr:colOff>6096000</xdr:colOff>
          <xdr:row>35</xdr:row>
          <xdr:rowOff>228600</xdr:rowOff>
        </xdr:to>
        <xdr:sp macro="" textlink="">
          <xdr:nvSpPr>
            <xdr:cNvPr id="2067" name="Check Box 19" descr="5. Private well is used and it is: &#10;    ·         properly constructed and sealed &#10;    ·         upslope from animal agriculture operations &#10;    ·         protected from run-off and separated from animals by fencing.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18. Finished composted manure is stored separately and up-slope from in-process composting manure.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30</xdr:row>
          <xdr:rowOff>9525</xdr:rowOff>
        </xdr:from>
        <xdr:to>
          <xdr:col>0</xdr:col>
          <xdr:colOff>6010275</xdr:colOff>
          <xdr:row>30</xdr:row>
          <xdr:rowOff>428625</xdr:rowOff>
        </xdr:to>
        <xdr:sp macro="" textlink="">
          <xdr:nvSpPr>
            <xdr:cNvPr id="2077" name="Check Box 29" descr="  2. Food-grade sanitizing agent is added to potable water used for post-harvest operations.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14. Manure is composted but not in accordance with NOP standards.  Manure is applied at least 90 days (non-exposed crops) or 120 days (exposed crops) before harvest.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31</xdr:row>
          <xdr:rowOff>28575</xdr:rowOff>
        </xdr:from>
        <xdr:to>
          <xdr:col>0</xdr:col>
          <xdr:colOff>6076950</xdr:colOff>
          <xdr:row>32</xdr:row>
          <xdr:rowOff>47625</xdr:rowOff>
        </xdr:to>
        <xdr:sp macro="" textlink="">
          <xdr:nvSpPr>
            <xdr:cNvPr id="2078" name="Check Box 30" descr="  2. Food-grade sanitizing agent is added to potable water used for post-harvest operations.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15. Manure is NOT composted, but is applied at least 90 days (non-exposed crops) or 120 days (exposed crops) before harvest.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41</xdr:row>
          <xdr:rowOff>57150</xdr:rowOff>
        </xdr:from>
        <xdr:to>
          <xdr:col>0</xdr:col>
          <xdr:colOff>5962650</xdr:colOff>
          <xdr:row>41</xdr:row>
          <xdr:rowOff>276225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19. The field is up-slope from adjacent fields or water sources.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42</xdr:row>
          <xdr:rowOff>66675</xdr:rowOff>
        </xdr:from>
        <xdr:to>
          <xdr:col>0</xdr:col>
          <xdr:colOff>5981700</xdr:colOff>
          <xdr:row>43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20. Run-off barriers protect the fields.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44</xdr:row>
          <xdr:rowOff>66675</xdr:rowOff>
        </xdr:from>
        <xdr:to>
          <xdr:col>0</xdr:col>
          <xdr:colOff>5981700</xdr:colOff>
          <xdr:row>44</xdr:row>
          <xdr:rowOff>285750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21. The field has not been used for animal agriculture within the past 3 years.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46</xdr:row>
          <xdr:rowOff>85725</xdr:rowOff>
        </xdr:from>
        <xdr:to>
          <xdr:col>0</xdr:col>
          <xdr:colOff>5972175</xdr:colOff>
          <xdr:row>46</xdr:row>
          <xdr:rowOff>304800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22. The adjacent fields have not been used for animal agriculture within the past 3 years.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48</xdr:row>
          <xdr:rowOff>19050</xdr:rowOff>
        </xdr:from>
        <xdr:to>
          <xdr:col>0</xdr:col>
          <xdr:colOff>5962650</xdr:colOff>
          <xdr:row>49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23. The produce fields are surrounded by fences and/or buffer zones that minimize animal traffic.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49</xdr:row>
          <xdr:rowOff>95250</xdr:rowOff>
        </xdr:from>
        <xdr:to>
          <xdr:col>0</xdr:col>
          <xdr:colOff>5905500</xdr:colOff>
          <xdr:row>50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24. Animal-drawn farm implements are not used OR animal-drawn farm implements are used but only at least 90 days (non-exposed crops) or 120 days (exposed crops) before harvest.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51</xdr:row>
          <xdr:rowOff>19050</xdr:rowOff>
        </xdr:from>
        <xdr:to>
          <xdr:col>0</xdr:col>
          <xdr:colOff>5962650</xdr:colOff>
          <xdr:row>51</xdr:row>
          <xdr:rowOff>238125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25. Integrated Pest Management is practiced to minimize the number of insects on which birds can feed.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52</xdr:row>
          <xdr:rowOff>57150</xdr:rowOff>
        </xdr:from>
        <xdr:to>
          <xdr:col>0</xdr:col>
          <xdr:colOff>5943600</xdr:colOff>
          <xdr:row>53</xdr:row>
          <xdr:rowOff>19050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26. Steps are taken to prevent nesting and roosting near fields and buildings.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58</xdr:row>
          <xdr:rowOff>57150</xdr:rowOff>
        </xdr:from>
        <xdr:to>
          <xdr:col>0</xdr:col>
          <xdr:colOff>5962650</xdr:colOff>
          <xdr:row>58</xdr:row>
          <xdr:rowOff>276225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28. Introductory training in hygiene practices is provided and documented for all new employees.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59</xdr:row>
          <xdr:rowOff>66675</xdr:rowOff>
        </xdr:from>
        <xdr:to>
          <xdr:col>0</xdr:col>
          <xdr:colOff>5981700</xdr:colOff>
          <xdr:row>59</xdr:row>
          <xdr:rowOff>285750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29. Refresher training in hygiene practices is provided and documented for all continuing employees.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61</xdr:row>
          <xdr:rowOff>9525</xdr:rowOff>
        </xdr:from>
        <xdr:to>
          <xdr:col>0</xdr:col>
          <xdr:colOff>5981700</xdr:colOff>
          <xdr:row>61</xdr:row>
          <xdr:rowOff>476250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30. Written policies explain that the grower will  send ill employees home or assign them tasks in which they won’t contact produce, and  require employees to cover wounds completely with a waterproof covering or be assigned to  tasks in which they won’t contact produce.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64</xdr:row>
          <xdr:rowOff>19050</xdr:rowOff>
        </xdr:from>
        <xdr:to>
          <xdr:col>0</xdr:col>
          <xdr:colOff>5962650</xdr:colOff>
          <xdr:row>64</xdr:row>
          <xdr:rowOff>238125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32. Restroom facilities include hand-washing stations with sufficient water, soap, and single-use paper towels.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66</xdr:row>
          <xdr:rowOff>19050</xdr:rowOff>
        </xdr:from>
        <xdr:to>
          <xdr:col>0</xdr:col>
          <xdr:colOff>5962650</xdr:colOff>
          <xdr:row>66</xdr:row>
          <xdr:rowOff>238125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33. Break area for food and beverage consumption is separate from produce fields and packing areas.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57</xdr:row>
          <xdr:rowOff>57150</xdr:rowOff>
        </xdr:from>
        <xdr:to>
          <xdr:col>0</xdr:col>
          <xdr:colOff>5962650</xdr:colOff>
          <xdr:row>57</xdr:row>
          <xdr:rowOff>276225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27. Employees read hygiene practices and sign a statement indicating that they have read and intend to follow these practices.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63</xdr:row>
          <xdr:rowOff>57150</xdr:rowOff>
        </xdr:from>
        <xdr:to>
          <xdr:col>0</xdr:col>
          <xdr:colOff>5972175</xdr:colOff>
          <xdr:row>63</xdr:row>
          <xdr:rowOff>276225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31. Restroom facilities are provided in close proximity to work areas.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72</xdr:row>
          <xdr:rowOff>57150</xdr:rowOff>
        </xdr:from>
        <xdr:to>
          <xdr:col>0</xdr:col>
          <xdr:colOff>5962650</xdr:colOff>
          <xdr:row>72</xdr:row>
          <xdr:rowOff>409575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35. Harvest containers are regularly inspected for damage and discarded if damaged.  Inspection results, including discarding damaged containers, are appropriately documented.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73</xdr:row>
          <xdr:rowOff>66675</xdr:rowOff>
        </xdr:from>
        <xdr:to>
          <xdr:col>0</xdr:col>
          <xdr:colOff>5981700</xdr:colOff>
          <xdr:row>74</xdr:row>
          <xdr:rowOff>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36. Harvest containers are regularly cleaned and sanitized, with appropriate documentation of cleaning and sanitizing.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75</xdr:row>
          <xdr:rowOff>19050</xdr:rowOff>
        </xdr:from>
        <xdr:to>
          <xdr:col>0</xdr:col>
          <xdr:colOff>5962650</xdr:colOff>
          <xdr:row>75</xdr:row>
          <xdr:rowOff>342900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37. Farm equipment that is to be used with fresh produce is regularly cleaned and sanitized, with appropriate documentation of cleaning and sanitizing.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71</xdr:row>
          <xdr:rowOff>57150</xdr:rowOff>
        </xdr:from>
        <xdr:to>
          <xdr:col>0</xdr:col>
          <xdr:colOff>5962650</xdr:colOff>
          <xdr:row>71</xdr:row>
          <xdr:rowOff>276225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34. Harvest containers are made of smooth, cleanable non-absorbent material.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80</xdr:row>
          <xdr:rowOff>0</xdr:rowOff>
        </xdr:from>
        <xdr:to>
          <xdr:col>0</xdr:col>
          <xdr:colOff>6048375</xdr:colOff>
          <xdr:row>80</xdr:row>
          <xdr:rowOff>276225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38. Product flow in the packing shed is linear.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81</xdr:row>
          <xdr:rowOff>0</xdr:rowOff>
        </xdr:from>
        <xdr:to>
          <xdr:col>0</xdr:col>
          <xdr:colOff>5972175</xdr:colOff>
          <xdr:row>82</xdr:row>
          <xdr:rowOff>9525</xdr:rowOff>
        </xdr:to>
        <xdr:sp macro="" textlink="">
          <xdr:nvSpPr>
            <xdr:cNvPr id="2122" name="Check Box 74" descr="  2. Food-grade sanitizing agent is added to potable water used for post-harvest operations.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39. Unwashed and washed produce items are not touched by the same equipment, surfaces, or personnel.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94</xdr:row>
          <xdr:rowOff>47625</xdr:rowOff>
        </xdr:from>
        <xdr:to>
          <xdr:col>0</xdr:col>
          <xdr:colOff>5638800</xdr:colOff>
          <xdr:row>94</xdr:row>
          <xdr:rowOff>219075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49. The packing line is designed to avoid “dead ends” and is positioned to allow adequate inspection and cleaning.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95</xdr:row>
          <xdr:rowOff>47625</xdr:rowOff>
        </xdr:from>
        <xdr:to>
          <xdr:col>0</xdr:col>
          <xdr:colOff>5638800</xdr:colOff>
          <xdr:row>95</xdr:row>
          <xdr:rowOff>257175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50. Equipment is food-grade and maintained so that damaged, pitted, corroded, or cracked equipment is repaired or replaced.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96</xdr:row>
          <xdr:rowOff>47625</xdr:rowOff>
        </xdr:from>
        <xdr:to>
          <xdr:col>0</xdr:col>
          <xdr:colOff>6096000</xdr:colOff>
          <xdr:row>96</xdr:row>
          <xdr:rowOff>228600</xdr:rowOff>
        </xdr:to>
        <xdr:sp macro="" textlink="">
          <xdr:nvSpPr>
            <xdr:cNvPr id="2125" name="Check Box 77" descr="5. Private well is used and it is: &#10;    ·         properly constructed and sealed &#10;    ·         upslope from animal agriculture operations &#10;    ·         protected from run-off and separated from animals by fencing.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51. Equipment is regularly cleaned and sanitized, with appropriate documentation of cleaning and sanitizing.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84</xdr:row>
          <xdr:rowOff>28575</xdr:rowOff>
        </xdr:from>
        <xdr:to>
          <xdr:col>0</xdr:col>
          <xdr:colOff>6076950</xdr:colOff>
          <xdr:row>85</xdr:row>
          <xdr:rowOff>19050</xdr:rowOff>
        </xdr:to>
        <xdr:sp macro="" textlink="">
          <xdr:nvSpPr>
            <xdr:cNvPr id="2127" name="Check Box 79" descr="  2. Food-grade sanitizing agent is added to potable water used for post-harvest operations.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42. The maintenance area is separate from the washing / packing area.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82</xdr:row>
          <xdr:rowOff>38100</xdr:rowOff>
        </xdr:from>
        <xdr:to>
          <xdr:col>0</xdr:col>
          <xdr:colOff>5991225</xdr:colOff>
          <xdr:row>82</xdr:row>
          <xdr:rowOff>352425</xdr:rowOff>
        </xdr:to>
        <xdr:sp macro="" textlink="">
          <xdr:nvSpPr>
            <xdr:cNvPr id="2128" name="Check Box 80" descr="  2. Food-grade sanitizing agent is added to potable water used for post-harvest operations.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40. Access to the packing shed is restricted to authorized employees.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83</xdr:row>
          <xdr:rowOff>38100</xdr:rowOff>
        </xdr:from>
        <xdr:to>
          <xdr:col>0</xdr:col>
          <xdr:colOff>5991225</xdr:colOff>
          <xdr:row>83</xdr:row>
          <xdr:rowOff>352425</xdr:rowOff>
        </xdr:to>
        <xdr:sp macro="" textlink="">
          <xdr:nvSpPr>
            <xdr:cNvPr id="2130" name="Check Box 82" descr="  2. Food-grade sanitizing agent is added to potable water used for post-harvest operations.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41. The packing shed is constructed to keep pests out.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87</xdr:row>
          <xdr:rowOff>19050</xdr:rowOff>
        </xdr:from>
        <xdr:to>
          <xdr:col>0</xdr:col>
          <xdr:colOff>5962650</xdr:colOff>
          <xdr:row>87</xdr:row>
          <xdr:rowOff>371475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44. Bins and containers are regularly inspected and discarded or repaired as necessary, and regularly cleaned and sanitized, with appropriate documentation of cleaning and sanitizing.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86</xdr:row>
          <xdr:rowOff>57150</xdr:rowOff>
        </xdr:from>
        <xdr:to>
          <xdr:col>0</xdr:col>
          <xdr:colOff>5972175</xdr:colOff>
          <xdr:row>86</xdr:row>
          <xdr:rowOff>276225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43. Different color bins are used for unwashed and finished produce.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89</xdr:row>
          <xdr:rowOff>0</xdr:rowOff>
        </xdr:from>
        <xdr:to>
          <xdr:col>0</xdr:col>
          <xdr:colOff>5876925</xdr:colOff>
          <xdr:row>89</xdr:row>
          <xdr:rowOff>485775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45. Employees read hygiene practices and sign a statement indicating that they have read and intend to follow these practices.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90</xdr:row>
          <xdr:rowOff>0</xdr:rowOff>
        </xdr:from>
        <xdr:to>
          <xdr:col>0</xdr:col>
          <xdr:colOff>5343525</xdr:colOff>
          <xdr:row>91</xdr:row>
          <xdr:rowOff>19050</xdr:rowOff>
        </xdr:to>
        <xdr:sp macro="" textlink="">
          <xdr:nvSpPr>
            <xdr:cNvPr id="2134" name="Check Box 86" descr="  2. Food-grade sanitizing agent is added to potable water used for post-harvest operations.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46. Introductory training in hygiene practices is provided and documented for all new employees.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91</xdr:row>
          <xdr:rowOff>9525</xdr:rowOff>
        </xdr:from>
        <xdr:to>
          <xdr:col>0</xdr:col>
          <xdr:colOff>6010275</xdr:colOff>
          <xdr:row>91</xdr:row>
          <xdr:rowOff>428625</xdr:rowOff>
        </xdr:to>
        <xdr:sp macro="" textlink="">
          <xdr:nvSpPr>
            <xdr:cNvPr id="2135" name="Check Box 87" descr="  2. Food-grade sanitizing agent is added to potable water used for post-harvest operations.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47. Refresher training in hygiene practices is provided and documented for all continuing employees.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92</xdr:row>
          <xdr:rowOff>28575</xdr:rowOff>
        </xdr:from>
        <xdr:to>
          <xdr:col>0</xdr:col>
          <xdr:colOff>6076950</xdr:colOff>
          <xdr:row>92</xdr:row>
          <xdr:rowOff>457200</xdr:rowOff>
        </xdr:to>
        <xdr:sp macro="" textlink="">
          <xdr:nvSpPr>
            <xdr:cNvPr id="2136" name="Check Box 88" descr="  2. Food-grade sanitizing agent is added to potable water used for post-harvest operations.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48. Written policies explain that grower will  send ill employees home or assign them tasks in which they won’t contact produce, and  require employees to cover wounds completely with a waterproof covering or be assigned to  tasks in which they won’t contact produce.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98</xdr:row>
          <xdr:rowOff>19050</xdr:rowOff>
        </xdr:from>
        <xdr:to>
          <xdr:col>0</xdr:col>
          <xdr:colOff>5962650</xdr:colOff>
          <xdr:row>98</xdr:row>
          <xdr:rowOff>342900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52. Packaging materials are stored in a separate, dry area where they will not become contaminated.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100</xdr:row>
          <xdr:rowOff>47625</xdr:rowOff>
        </xdr:from>
        <xdr:to>
          <xdr:col>0</xdr:col>
          <xdr:colOff>5905500</xdr:colOff>
          <xdr:row>100</xdr:row>
          <xdr:rowOff>304800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53. Coolers are maintained at 45°F or colder.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101</xdr:row>
          <xdr:rowOff>0</xdr:rowOff>
        </xdr:from>
        <xdr:to>
          <xdr:col>0</xdr:col>
          <xdr:colOff>5343525</xdr:colOff>
          <xdr:row>102</xdr:row>
          <xdr:rowOff>19050</xdr:rowOff>
        </xdr:to>
        <xdr:sp macro="" textlink="">
          <xdr:nvSpPr>
            <xdr:cNvPr id="2139" name="Check Box 91" descr="  2. Food-grade sanitizing agent is added to potable water used for post-harvest operations.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54. Cooler temperature is regularly monitored and recorded.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102</xdr:row>
          <xdr:rowOff>9525</xdr:rowOff>
        </xdr:from>
        <xdr:to>
          <xdr:col>0</xdr:col>
          <xdr:colOff>6010275</xdr:colOff>
          <xdr:row>102</xdr:row>
          <xdr:rowOff>428625</xdr:rowOff>
        </xdr:to>
        <xdr:sp macro="" textlink="">
          <xdr:nvSpPr>
            <xdr:cNvPr id="2140" name="Check Box 92" descr="  2. Food-grade sanitizing agent is added to potable water used for post-harvest operations.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55. Coolers are regularly emptied, cleaned (including cooling unit coils and fan housings), and sanitized, with appropriate documentation of cleaning and sanitizing activities.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103</xdr:row>
          <xdr:rowOff>28575</xdr:rowOff>
        </xdr:from>
        <xdr:to>
          <xdr:col>0</xdr:col>
          <xdr:colOff>6076950</xdr:colOff>
          <xdr:row>103</xdr:row>
          <xdr:rowOff>342900</xdr:rowOff>
        </xdr:to>
        <xdr:sp macro="" textlink="">
          <xdr:nvSpPr>
            <xdr:cNvPr id="2142" name="Check Box 94" descr="  2. Food-grade sanitizing agent is added to potable water used for post-harvest operations.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56. Cooler floors are kept dry.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106</xdr:row>
          <xdr:rowOff>19050</xdr:rowOff>
        </xdr:from>
        <xdr:to>
          <xdr:col>0</xdr:col>
          <xdr:colOff>5962650</xdr:colOff>
          <xdr:row>106</xdr:row>
          <xdr:rowOff>371475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58. The interior of each truck is regularly cleaned and sanitized, with appropriate documentation of cleaning and sanitizing.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105</xdr:row>
          <xdr:rowOff>57150</xdr:rowOff>
        </xdr:from>
        <xdr:to>
          <xdr:col>0</xdr:col>
          <xdr:colOff>5972175</xdr:colOff>
          <xdr:row>105</xdr:row>
          <xdr:rowOff>276225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57. Trucks are not used to back-haul animals, raw meat, fish, or poultry; or non-food-grade items.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2286000</xdr:colOff>
          <xdr:row>36</xdr:row>
          <xdr:rowOff>9525</xdr:rowOff>
        </xdr:from>
        <xdr:to>
          <xdr:col>0</xdr:col>
          <xdr:colOff>3124200</xdr:colOff>
          <xdr:row>36</xdr:row>
          <xdr:rowOff>219075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2257425</xdr:colOff>
          <xdr:row>19</xdr:row>
          <xdr:rowOff>57150</xdr:rowOff>
        </xdr:from>
        <xdr:to>
          <xdr:col>0</xdr:col>
          <xdr:colOff>3095625</xdr:colOff>
          <xdr:row>19</xdr:row>
          <xdr:rowOff>266700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able2" displayName="Table2" ref="A5:A25" totalsRowShown="0" headerRowDxfId="21" dataDxfId="20" tableBorderDxfId="19">
  <autoFilter ref="A5:A25"/>
  <tableColumns count="1">
    <tableColumn id="1" name="GUIDING PRINCIPLES  _x000a_ SUPPORTING BEST PRACTICES (CHECK EACH THAT IS USED)" dataDxfId="1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7:A38" totalsRowShown="0" headerRowDxfId="17" tableBorderDxfId="16">
  <autoFilter ref="A27:A38"/>
  <tableColumns count="1">
    <tableColumn id="1" name="GUIDING PRINCIPLES  _x000a_ SUPPORTING BEST PRACTICES (CHECK EACH THAT IS USED)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40:A54" totalsRowShown="0" headerRowDxfId="15" dataDxfId="14" tableBorderDxfId="13">
  <autoFilter ref="A40:A54"/>
  <tableColumns count="1">
    <tableColumn id="1" name="GUIDING PRINCIPLES  _x000a_ SUPPORTING BEST PRACTICES (CHECK EACH THAT IS USED)" dataDxfId="12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56:A68" totalsRowShown="0" headerRowDxfId="11" dataDxfId="10" tableBorderDxfId="9">
  <autoFilter ref="A56:A68"/>
  <tableColumns count="1">
    <tableColumn id="1" name="GUIDING PRINCIPLES  _x000a_ SUPPORTING BEST PRACTICES (CHECK EACH THAT IS USED)" dataDxfId="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70:A77" totalsRowShown="0" headerRowDxfId="7" dataDxfId="6" tableBorderDxfId="5">
  <autoFilter ref="A70:A77"/>
  <tableColumns count="1">
    <tableColumn id="1" name="GUIDING PRINCIPLES  _x000a_ SUPPORTING BEST PRACTICES (CHECK EACH THAT IS USED)" dataDxfId="4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79:A108" totalsRowShown="0" headerRowDxfId="3" dataDxfId="2" tableBorderDxfId="1">
  <autoFilter ref="A79:A108"/>
  <tableColumns count="1">
    <tableColumn id="1" name="GUIDING PRINCIPLES  _x000a_ SUPPORTING BEST PRACTICES (CHECK EACH THAT IS USED)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table" Target="../tables/table3.xml"/><Relationship Id="rId7" Type="http://schemas.openxmlformats.org/officeDocument/2006/relationships/ctrlProp" Target="../ctrlProps/ctrlProp4.xml"/><Relationship Id="rId71" Type="http://schemas.openxmlformats.org/officeDocument/2006/relationships/table" Target="../tables/table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table" Target="../tables/table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table" Target="../tables/table2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111"/>
  <sheetViews>
    <sheetView windowProtection="1" tabSelected="1" workbookViewId="0">
      <pane ySplit="3" topLeftCell="A16" activePane="bottomLeft" state="frozen"/>
      <selection pane="bottomLeft" activeCell="E112" sqref="E112"/>
    </sheetView>
  </sheetViews>
  <sheetFormatPr defaultRowHeight="15" x14ac:dyDescent="0.25"/>
  <cols>
    <col min="1" max="1" width="93.5703125" customWidth="1"/>
    <col min="2" max="2" width="16" hidden="1" customWidth="1"/>
    <col min="3" max="3" width="13.7109375" hidden="1" customWidth="1"/>
    <col min="4" max="4" width="13" hidden="1" customWidth="1"/>
    <col min="5" max="5" width="25.140625" style="30" customWidth="1"/>
  </cols>
  <sheetData>
    <row r="1" spans="1:5" ht="28.5" customHeight="1" thickBot="1" x14ac:dyDescent="0.4">
      <c r="A1" s="77" t="s">
        <v>42</v>
      </c>
      <c r="B1" s="78"/>
      <c r="C1" s="78"/>
      <c r="D1" s="78"/>
      <c r="E1" s="78"/>
    </row>
    <row r="2" spans="1:5" x14ac:dyDescent="0.25">
      <c r="A2" s="63" t="s">
        <v>44</v>
      </c>
      <c r="B2" s="13"/>
      <c r="C2" s="13"/>
      <c r="D2" s="13"/>
      <c r="E2" s="64">
        <v>100</v>
      </c>
    </row>
    <row r="3" spans="1:5" ht="15.75" thickBot="1" x14ac:dyDescent="0.3">
      <c r="A3" s="65" t="s">
        <v>43</v>
      </c>
      <c r="B3" s="14"/>
      <c r="C3" s="14"/>
      <c r="D3" s="14"/>
      <c r="E3" s="66">
        <f>SUM(E25+E38+E54++E68+E77+E108)</f>
        <v>0</v>
      </c>
    </row>
    <row r="4" spans="1:5" ht="16.5" thickBot="1" x14ac:dyDescent="0.3">
      <c r="A4" s="5" t="s">
        <v>10</v>
      </c>
    </row>
    <row r="5" spans="1:5" ht="29.25" customHeight="1" x14ac:dyDescent="0.25">
      <c r="A5" s="51" t="s">
        <v>11</v>
      </c>
      <c r="B5" s="6"/>
      <c r="C5" s="6"/>
      <c r="D5" s="26"/>
      <c r="E5" s="31"/>
    </row>
    <row r="6" spans="1:5" ht="28.5" customHeight="1" x14ac:dyDescent="0.25">
      <c r="A6" s="3" t="s">
        <v>0</v>
      </c>
      <c r="B6" s="3"/>
      <c r="C6" s="3"/>
      <c r="D6" s="27"/>
      <c r="E6" s="72">
        <f>C7*D7+C8*D8+C9*D9</f>
        <v>0</v>
      </c>
    </row>
    <row r="7" spans="1:5" ht="33.75" customHeight="1" x14ac:dyDescent="0.25">
      <c r="A7" s="1"/>
      <c r="B7" s="1" t="b">
        <v>0</v>
      </c>
      <c r="C7" s="1">
        <f>IF(B7=TRUE,1,0)</f>
        <v>0</v>
      </c>
      <c r="D7" s="15">
        <v>2</v>
      </c>
      <c r="E7" s="70"/>
    </row>
    <row r="8" spans="1:5" ht="33.75" customHeight="1" x14ac:dyDescent="0.25">
      <c r="A8" s="4"/>
      <c r="B8" s="4" t="b">
        <v>0</v>
      </c>
      <c r="C8" s="4">
        <f t="shared" ref="C8:C17" si="0">IF(B8=TRUE,1,0)</f>
        <v>0</v>
      </c>
      <c r="D8" s="25">
        <v>2</v>
      </c>
      <c r="E8" s="71"/>
    </row>
    <row r="9" spans="1:5" ht="31.5" customHeight="1" x14ac:dyDescent="0.25">
      <c r="A9" s="3" t="s">
        <v>1</v>
      </c>
      <c r="B9" s="3"/>
      <c r="C9" s="3"/>
      <c r="D9" s="27"/>
      <c r="E9" s="72">
        <f>C10*D10+C11*D11+C12*D12</f>
        <v>0</v>
      </c>
    </row>
    <row r="10" spans="1:5" ht="25.5" customHeight="1" x14ac:dyDescent="0.25">
      <c r="A10" s="1" t="s">
        <v>6</v>
      </c>
      <c r="B10" s="1" t="b">
        <v>0</v>
      </c>
      <c r="C10" s="1">
        <f t="shared" si="0"/>
        <v>0</v>
      </c>
      <c r="D10" s="28">
        <v>1.3333333333333333</v>
      </c>
      <c r="E10" s="70"/>
    </row>
    <row r="11" spans="1:5" ht="24" customHeight="1" x14ac:dyDescent="0.25">
      <c r="A11" s="49"/>
      <c r="B11" s="2" t="b">
        <v>0</v>
      </c>
      <c r="C11" s="1">
        <f t="shared" si="0"/>
        <v>0</v>
      </c>
      <c r="D11" s="28">
        <v>1.3333333333333333</v>
      </c>
      <c r="E11" s="70"/>
    </row>
    <row r="12" spans="1:5" ht="77.25" customHeight="1" x14ac:dyDescent="0.25">
      <c r="A12" s="50" t="s">
        <v>7</v>
      </c>
      <c r="B12" s="4" t="b">
        <v>0</v>
      </c>
      <c r="C12" s="4">
        <f t="shared" si="0"/>
        <v>0</v>
      </c>
      <c r="D12" s="29">
        <v>1.3333333333333333</v>
      </c>
      <c r="E12" s="71"/>
    </row>
    <row r="13" spans="1:5" x14ac:dyDescent="0.25">
      <c r="A13" s="3" t="s">
        <v>2</v>
      </c>
      <c r="B13" s="3"/>
      <c r="C13" s="3"/>
      <c r="D13" s="27"/>
      <c r="E13" s="72">
        <f>C14*D14+C15*D15+C16*D16</f>
        <v>0</v>
      </c>
    </row>
    <row r="14" spans="1:5" ht="21.75" customHeight="1" x14ac:dyDescent="0.25">
      <c r="A14" s="1"/>
      <c r="B14" s="1" t="b">
        <v>0</v>
      </c>
      <c r="C14" s="1">
        <f>IF(OR(B14=TRUE,B16=TRUE),1,0)</f>
        <v>0</v>
      </c>
      <c r="D14" s="15">
        <v>2</v>
      </c>
      <c r="E14" s="70"/>
    </row>
    <row r="15" spans="1:5" ht="20.25" customHeight="1" x14ac:dyDescent="0.25">
      <c r="A15" s="1"/>
      <c r="B15" s="1" t="b">
        <v>0</v>
      </c>
      <c r="C15" s="1">
        <f>IF(OR(B15=TRUE,B16=TRUE),1,0)</f>
        <v>0</v>
      </c>
      <c r="D15" s="15">
        <v>2</v>
      </c>
      <c r="E15" s="70"/>
    </row>
    <row r="16" spans="1:5" ht="24" customHeight="1" x14ac:dyDescent="0.25">
      <c r="A16" s="4" t="s">
        <v>9</v>
      </c>
      <c r="B16" s="4" t="b">
        <v>0</v>
      </c>
      <c r="C16" s="4">
        <f t="shared" si="0"/>
        <v>0</v>
      </c>
      <c r="D16" s="25"/>
      <c r="E16" s="71"/>
    </row>
    <row r="17" spans="1:5" ht="21.75" customHeight="1" x14ac:dyDescent="0.25">
      <c r="A17" s="3" t="s">
        <v>3</v>
      </c>
      <c r="B17" s="3"/>
      <c r="C17" s="3">
        <f t="shared" si="0"/>
        <v>0</v>
      </c>
      <c r="D17" s="27"/>
      <c r="E17" s="72">
        <f>C18*D18+C19*D19</f>
        <v>0</v>
      </c>
    </row>
    <row r="18" spans="1:5" ht="32.25" customHeight="1" x14ac:dyDescent="0.25">
      <c r="A18" s="1"/>
      <c r="B18" s="1" t="b">
        <v>0</v>
      </c>
      <c r="C18" s="1">
        <f>IF(OR(B18=TRUE,B20=TRUE),1,0)</f>
        <v>0</v>
      </c>
      <c r="D18" s="15">
        <v>2</v>
      </c>
      <c r="E18" s="70"/>
    </row>
    <row r="19" spans="1:5" ht="24.75" customHeight="1" x14ac:dyDescent="0.25">
      <c r="A19" s="4"/>
      <c r="B19" s="4" t="b">
        <v>0</v>
      </c>
      <c r="C19" s="4">
        <f>IF(OR(B19=TRUE, B20=TRUE),1,0)</f>
        <v>0</v>
      </c>
      <c r="D19" s="25">
        <v>2</v>
      </c>
      <c r="E19" s="70"/>
    </row>
    <row r="20" spans="1:5" ht="24.75" customHeight="1" thickBot="1" x14ac:dyDescent="0.3">
      <c r="A20" s="4" t="s">
        <v>46</v>
      </c>
      <c r="B20" s="1" t="b">
        <v>0</v>
      </c>
      <c r="C20" s="1"/>
      <c r="D20" s="15"/>
      <c r="E20" s="73"/>
    </row>
    <row r="21" spans="1:5" ht="30" x14ac:dyDescent="0.25">
      <c r="A21" s="3" t="s">
        <v>4</v>
      </c>
      <c r="B21" s="3"/>
      <c r="C21" s="3"/>
      <c r="D21" s="27"/>
      <c r="E21" s="67">
        <f>C22*D22+C23*D23</f>
        <v>0</v>
      </c>
    </row>
    <row r="22" spans="1:5" ht="23.25" customHeight="1" x14ac:dyDescent="0.25">
      <c r="A22" s="1"/>
      <c r="B22" s="1" t="b">
        <v>0</v>
      </c>
      <c r="C22" s="1">
        <f>IF(OR(B22=TRUE,B24=TRUE),1,0)</f>
        <v>0</v>
      </c>
      <c r="D22" s="15">
        <v>2</v>
      </c>
      <c r="E22" s="70"/>
    </row>
    <row r="23" spans="1:5" ht="18.75" customHeight="1" x14ac:dyDescent="0.25">
      <c r="A23" s="1"/>
      <c r="B23" s="1" t="b">
        <v>0</v>
      </c>
      <c r="C23" s="1">
        <f>IF(OR(B23=TRUE,B24=TRUE),1,0)</f>
        <v>0</v>
      </c>
      <c r="D23" s="15">
        <v>2</v>
      </c>
      <c r="E23" s="70"/>
    </row>
    <row r="24" spans="1:5" ht="18.75" customHeight="1" thickBot="1" x14ac:dyDescent="0.3">
      <c r="A24" s="4" t="s">
        <v>8</v>
      </c>
      <c r="B24" s="4" t="b">
        <v>0</v>
      </c>
      <c r="C24" s="4">
        <v>2</v>
      </c>
      <c r="D24" s="25">
        <v>2</v>
      </c>
      <c r="E24" s="73"/>
    </row>
    <row r="25" spans="1:5" ht="25.5" customHeight="1" thickBot="1" x14ac:dyDescent="0.3">
      <c r="A25" s="52" t="s">
        <v>5</v>
      </c>
      <c r="B25" s="12"/>
      <c r="C25" s="12"/>
      <c r="D25" s="12"/>
      <c r="E25" s="32">
        <f>SUM(E6:E24)</f>
        <v>0</v>
      </c>
    </row>
    <row r="26" spans="1:5" ht="23.25" customHeight="1" thickBot="1" x14ac:dyDescent="0.3">
      <c r="A26" s="5" t="s">
        <v>12</v>
      </c>
    </row>
    <row r="27" spans="1:5" ht="30" x14ac:dyDescent="0.25">
      <c r="A27" s="53" t="s">
        <v>11</v>
      </c>
      <c r="B27" s="20"/>
      <c r="C27" s="20"/>
      <c r="D27" s="16"/>
      <c r="E27" s="31"/>
    </row>
    <row r="28" spans="1:5" ht="30" x14ac:dyDescent="0.25">
      <c r="A28" s="17" t="s">
        <v>13</v>
      </c>
      <c r="B28" s="21"/>
      <c r="C28" s="21"/>
      <c r="D28" s="17"/>
      <c r="E28" s="72">
        <f>IF(OR(B29=TRUE,B30=TRUE,B31=TRUE,B32=TRUE),4,0)</f>
        <v>0</v>
      </c>
    </row>
    <row r="29" spans="1:5" ht="39.75" customHeight="1" x14ac:dyDescent="0.25">
      <c r="A29" s="18"/>
      <c r="B29" s="22" t="b">
        <v>0</v>
      </c>
      <c r="C29" s="22">
        <f>IF(B29=TRUE,1,0)</f>
        <v>0</v>
      </c>
      <c r="D29" s="19">
        <v>1</v>
      </c>
      <c r="E29" s="70"/>
    </row>
    <row r="30" spans="1:5" ht="23.25" customHeight="1" x14ac:dyDescent="0.25">
      <c r="A30" s="15"/>
      <c r="B30" s="22" t="b">
        <v>0</v>
      </c>
      <c r="C30" s="22">
        <f t="shared" ref="C30:C37" si="1">IF(B30=TRUE,1,0)</f>
        <v>0</v>
      </c>
      <c r="D30" s="19">
        <v>1</v>
      </c>
      <c r="E30" s="70"/>
    </row>
    <row r="31" spans="1:5" ht="35.25" customHeight="1" x14ac:dyDescent="0.25">
      <c r="A31" s="19"/>
      <c r="B31" s="22" t="b">
        <v>0</v>
      </c>
      <c r="C31" s="22">
        <f t="shared" si="1"/>
        <v>0</v>
      </c>
      <c r="D31" s="19">
        <v>1</v>
      </c>
      <c r="E31" s="70"/>
    </row>
    <row r="32" spans="1:5" ht="23.25" customHeight="1" thickBot="1" x14ac:dyDescent="0.3">
      <c r="A32" s="19"/>
      <c r="B32" s="23" t="b">
        <v>0</v>
      </c>
      <c r="C32" s="23">
        <f t="shared" si="1"/>
        <v>0</v>
      </c>
      <c r="D32" s="24">
        <v>1</v>
      </c>
      <c r="E32" s="73"/>
    </row>
    <row r="33" spans="1:5" x14ac:dyDescent="0.25">
      <c r="A33" s="7" t="s">
        <v>14</v>
      </c>
      <c r="B33" s="1"/>
      <c r="C33" s="1"/>
      <c r="D33" s="15"/>
      <c r="E33" s="67">
        <f>C34*D34+C35*D35+C36*D36</f>
        <v>0</v>
      </c>
    </row>
    <row r="34" spans="1:5" ht="18.75" customHeight="1" x14ac:dyDescent="0.25">
      <c r="A34" s="8" t="s">
        <v>6</v>
      </c>
      <c r="B34" s="1" t="b">
        <v>0</v>
      </c>
      <c r="C34" s="1">
        <f>IF(OR(B34=TRUE,B37=TRUE),1,0)</f>
        <v>0</v>
      </c>
      <c r="D34" s="28">
        <v>1.3333333333333333</v>
      </c>
      <c r="E34" s="70"/>
    </row>
    <row r="35" spans="1:5" ht="21.75" customHeight="1" x14ac:dyDescent="0.25">
      <c r="A35" s="10"/>
      <c r="B35" s="2" t="b">
        <v>0</v>
      </c>
      <c r="C35" s="1">
        <f>IF(OR(B35=TRUE,B37=TRUE),1,0)</f>
        <v>0</v>
      </c>
      <c r="D35" s="28">
        <v>1.3333333333333333</v>
      </c>
      <c r="E35" s="70"/>
    </row>
    <row r="36" spans="1:5" ht="20.25" customHeight="1" x14ac:dyDescent="0.25">
      <c r="A36" s="11"/>
      <c r="B36" s="4" t="b">
        <v>0</v>
      </c>
      <c r="C36" s="1">
        <f>IF(OR(B36=TRUE,B37=TRUE),1,0)</f>
        <v>0</v>
      </c>
      <c r="D36" s="29">
        <v>1.3333333333333333</v>
      </c>
      <c r="E36" s="70"/>
    </row>
    <row r="37" spans="1:5" ht="20.25" customHeight="1" x14ac:dyDescent="0.25">
      <c r="A37" s="19" t="s">
        <v>45</v>
      </c>
      <c r="B37" s="4" t="b">
        <v>0</v>
      </c>
      <c r="C37" s="4">
        <f t="shared" si="1"/>
        <v>0</v>
      </c>
      <c r="D37" s="29"/>
      <c r="E37" s="71"/>
    </row>
    <row r="38" spans="1:5" ht="15.75" thickBot="1" x14ac:dyDescent="0.3">
      <c r="A38" s="54" t="s">
        <v>15</v>
      </c>
      <c r="B38" s="12"/>
      <c r="C38" s="12"/>
      <c r="D38" s="12"/>
      <c r="E38" s="60">
        <f>SUM(E28:E36)</f>
        <v>0</v>
      </c>
    </row>
    <row r="39" spans="1:5" ht="22.5" customHeight="1" thickBot="1" x14ac:dyDescent="0.3">
      <c r="A39" s="5" t="s">
        <v>16</v>
      </c>
    </row>
    <row r="40" spans="1:5" ht="30.75" thickBot="1" x14ac:dyDescent="0.3">
      <c r="A40" s="53" t="s">
        <v>11</v>
      </c>
      <c r="B40" s="20"/>
      <c r="C40" s="20"/>
      <c r="D40" s="16"/>
      <c r="E40" s="42"/>
    </row>
    <row r="41" spans="1:5" ht="18" customHeight="1" x14ac:dyDescent="0.25">
      <c r="A41" s="33" t="s">
        <v>18</v>
      </c>
      <c r="B41" s="21"/>
      <c r="C41" s="21"/>
      <c r="D41" s="17"/>
      <c r="E41" s="67">
        <f>(C42*D42)+(C43*D43)</f>
        <v>0</v>
      </c>
    </row>
    <row r="42" spans="1:5" ht="22.5" customHeight="1" x14ac:dyDescent="0.25">
      <c r="A42" s="34"/>
      <c r="B42" s="22" t="b">
        <v>0</v>
      </c>
      <c r="C42" s="22">
        <f>IF(B42=TRUE,1,0)</f>
        <v>0</v>
      </c>
      <c r="D42" s="19">
        <v>2</v>
      </c>
      <c r="E42" s="75"/>
    </row>
    <row r="43" spans="1:5" ht="21.75" customHeight="1" thickBot="1" x14ac:dyDescent="0.3">
      <c r="A43" s="35"/>
      <c r="B43" s="22" t="b">
        <v>0</v>
      </c>
      <c r="C43" s="22">
        <f>IF(B43=TRUE,1,0)</f>
        <v>0</v>
      </c>
      <c r="D43" s="19">
        <v>2</v>
      </c>
      <c r="E43" s="74"/>
    </row>
    <row r="44" spans="1:5" ht="26.25" customHeight="1" x14ac:dyDescent="0.25">
      <c r="A44" s="33" t="s">
        <v>19</v>
      </c>
      <c r="B44" s="21"/>
      <c r="C44" s="21"/>
      <c r="D44" s="17"/>
      <c r="E44" s="76">
        <f>C45*D45</f>
        <v>0</v>
      </c>
    </row>
    <row r="45" spans="1:5" ht="23.25" customHeight="1" thickBot="1" x14ac:dyDescent="0.3">
      <c r="A45" s="36"/>
      <c r="B45" s="37" t="b">
        <v>0</v>
      </c>
      <c r="C45" s="37">
        <f>IF(B45=TRUE,1,0)</f>
        <v>0</v>
      </c>
      <c r="D45" s="43">
        <v>4</v>
      </c>
      <c r="E45" s="74"/>
    </row>
    <row r="46" spans="1:5" ht="21.75" customHeight="1" x14ac:dyDescent="0.25">
      <c r="A46" s="8" t="s">
        <v>20</v>
      </c>
      <c r="B46" s="1"/>
      <c r="C46" s="1"/>
      <c r="D46" s="15"/>
      <c r="E46" s="76">
        <f>C47*D47</f>
        <v>0</v>
      </c>
    </row>
    <row r="47" spans="1:5" ht="24.75" customHeight="1" thickBot="1" x14ac:dyDescent="0.3">
      <c r="A47" s="19"/>
      <c r="B47" s="22" t="b">
        <v>0</v>
      </c>
      <c r="C47" s="22">
        <f>IF(B47=TRUE,1,0)</f>
        <v>0</v>
      </c>
      <c r="D47" s="19">
        <v>4</v>
      </c>
      <c r="E47" s="74"/>
    </row>
    <row r="48" spans="1:5" ht="20.25" customHeight="1" x14ac:dyDescent="0.25">
      <c r="A48" s="38" t="s">
        <v>21</v>
      </c>
      <c r="B48" s="3"/>
      <c r="C48" s="3"/>
      <c r="D48" s="27"/>
      <c r="E48" s="67">
        <f>C49*D49+C50*D50</f>
        <v>0</v>
      </c>
    </row>
    <row r="49" spans="1:5" ht="18" customHeight="1" x14ac:dyDescent="0.25">
      <c r="A49" s="39" t="s">
        <v>6</v>
      </c>
      <c r="B49" s="1" t="b">
        <v>0</v>
      </c>
      <c r="C49" s="1">
        <f>IF(B49=TRUE,1,0)</f>
        <v>0</v>
      </c>
      <c r="D49" s="44">
        <v>2</v>
      </c>
      <c r="E49" s="75"/>
    </row>
    <row r="50" spans="1:5" ht="33.75" customHeight="1" thickBot="1" x14ac:dyDescent="0.3">
      <c r="A50" s="40"/>
      <c r="B50" s="41" t="b">
        <v>0</v>
      </c>
      <c r="C50" s="4">
        <f>IF(B50=TRUE,1,0)</f>
        <v>0</v>
      </c>
      <c r="D50" s="45">
        <v>2</v>
      </c>
      <c r="E50" s="74"/>
    </row>
    <row r="51" spans="1:5" ht="20.25" customHeight="1" x14ac:dyDescent="0.25">
      <c r="A51" s="8" t="s">
        <v>22</v>
      </c>
      <c r="B51" s="1"/>
      <c r="C51" s="1"/>
      <c r="D51" s="15"/>
      <c r="E51" s="67">
        <f>C52*D52+C53*D53</f>
        <v>0</v>
      </c>
    </row>
    <row r="52" spans="1:5" ht="20.25" customHeight="1" x14ac:dyDescent="0.25">
      <c r="A52" s="8"/>
      <c r="B52" s="1" t="b">
        <v>0</v>
      </c>
      <c r="C52" s="1">
        <f>IF(B52=TRUE,1,0)</f>
        <v>0</v>
      </c>
      <c r="D52" s="15">
        <v>2</v>
      </c>
      <c r="E52" s="75"/>
    </row>
    <row r="53" spans="1:5" ht="20.25" customHeight="1" thickBot="1" x14ac:dyDescent="0.3">
      <c r="A53" s="8"/>
      <c r="B53" s="1" t="b">
        <v>0</v>
      </c>
      <c r="C53" s="1">
        <f>IF(B53=TRUE,1,0)</f>
        <v>0</v>
      </c>
      <c r="D53" s="15">
        <v>2</v>
      </c>
      <c r="E53" s="75"/>
    </row>
    <row r="54" spans="1:5" ht="15.75" thickBot="1" x14ac:dyDescent="0.3">
      <c r="A54" s="58" t="s">
        <v>17</v>
      </c>
      <c r="B54" s="59"/>
      <c r="C54" s="59"/>
      <c r="D54" s="59"/>
      <c r="E54" s="62">
        <f>SUM(E41:E53)</f>
        <v>0</v>
      </c>
    </row>
    <row r="55" spans="1:5" ht="23.25" customHeight="1" thickBot="1" x14ac:dyDescent="0.3">
      <c r="A55" s="5" t="s">
        <v>23</v>
      </c>
    </row>
    <row r="56" spans="1:5" ht="30.75" thickBot="1" x14ac:dyDescent="0.3">
      <c r="A56" s="57" t="s">
        <v>11</v>
      </c>
      <c r="B56" s="16"/>
      <c r="C56" s="20"/>
      <c r="D56" s="26"/>
      <c r="E56" s="42"/>
    </row>
    <row r="57" spans="1:5" ht="23.25" customHeight="1" x14ac:dyDescent="0.25">
      <c r="A57" s="27" t="s">
        <v>24</v>
      </c>
      <c r="B57" s="17"/>
      <c r="C57" s="21"/>
      <c r="D57" s="47"/>
      <c r="E57" s="67">
        <f>(C58*D58)+(C59*D59)+(C60*D60)</f>
        <v>0</v>
      </c>
    </row>
    <row r="58" spans="1:5" ht="23.25" customHeight="1" x14ac:dyDescent="0.25">
      <c r="A58" s="15"/>
      <c r="B58" s="19" t="b">
        <v>0</v>
      </c>
      <c r="C58" s="22">
        <f>IF(B58=TRUE,1,0)</f>
        <v>0</v>
      </c>
      <c r="D58" s="28">
        <v>1.3333333333333333</v>
      </c>
      <c r="E58" s="68"/>
    </row>
    <row r="59" spans="1:5" ht="23.25" customHeight="1" x14ac:dyDescent="0.25">
      <c r="A59" s="55"/>
      <c r="B59" s="19" t="b">
        <v>0</v>
      </c>
      <c r="C59" s="22">
        <f>IF(B59=TRUE,1,0)</f>
        <v>0</v>
      </c>
      <c r="D59" s="28">
        <v>1.3333333333333333</v>
      </c>
      <c r="E59" s="75"/>
    </row>
    <row r="60" spans="1:5" ht="24" customHeight="1" thickBot="1" x14ac:dyDescent="0.3">
      <c r="A60" s="15"/>
      <c r="B60" s="19" t="b">
        <v>0</v>
      </c>
      <c r="C60" s="22">
        <f>IF(B60=TRUE,1,0)</f>
        <v>0</v>
      </c>
      <c r="D60" s="28">
        <v>1.3333333333333333</v>
      </c>
      <c r="E60" s="74"/>
    </row>
    <row r="61" spans="1:5" ht="21" customHeight="1" x14ac:dyDescent="0.25">
      <c r="A61" s="27" t="s">
        <v>25</v>
      </c>
      <c r="B61" s="17"/>
      <c r="C61" s="21"/>
      <c r="D61" s="27"/>
      <c r="E61" s="76">
        <f>C62*D62</f>
        <v>0</v>
      </c>
    </row>
    <row r="62" spans="1:5" ht="40.5" customHeight="1" x14ac:dyDescent="0.25">
      <c r="A62" s="15"/>
      <c r="B62" s="19" t="b">
        <v>0</v>
      </c>
      <c r="C62" s="22">
        <f>IF(B62=TRUE,1,0)</f>
        <v>0</v>
      </c>
      <c r="D62" s="15">
        <v>4</v>
      </c>
      <c r="E62" s="69"/>
    </row>
    <row r="63" spans="1:5" ht="27" customHeight="1" x14ac:dyDescent="0.25">
      <c r="A63" s="3" t="s">
        <v>26</v>
      </c>
      <c r="B63" s="27"/>
      <c r="C63" s="21"/>
      <c r="D63" s="27"/>
      <c r="E63" s="72">
        <f>(C64*D64)+(C65*D65)</f>
        <v>0</v>
      </c>
    </row>
    <row r="64" spans="1:5" ht="24.75" customHeight="1" x14ac:dyDescent="0.25">
      <c r="A64" s="1"/>
      <c r="B64" s="15" t="b">
        <v>0</v>
      </c>
      <c r="C64" s="22">
        <f>IF(B64=TRUE,1,0)</f>
        <v>0</v>
      </c>
      <c r="D64" s="15">
        <v>2</v>
      </c>
      <c r="E64" s="68"/>
    </row>
    <row r="65" spans="1:5" ht="21.75" customHeight="1" x14ac:dyDescent="0.25">
      <c r="A65" s="4" t="s">
        <v>6</v>
      </c>
      <c r="B65" s="25" t="b">
        <v>0</v>
      </c>
      <c r="C65" s="37">
        <f>IF(B65=TRUE,1,0)</f>
        <v>0</v>
      </c>
      <c r="D65" s="45">
        <v>2</v>
      </c>
      <c r="E65" s="69"/>
    </row>
    <row r="66" spans="1:5" ht="21" customHeight="1" x14ac:dyDescent="0.25">
      <c r="A66" s="1" t="s">
        <v>27</v>
      </c>
      <c r="B66" s="15"/>
      <c r="C66" s="22"/>
      <c r="D66" s="15"/>
      <c r="E66" s="72">
        <f>(C67*D67)</f>
        <v>0</v>
      </c>
    </row>
    <row r="67" spans="1:5" ht="25.5" customHeight="1" thickBot="1" x14ac:dyDescent="0.3">
      <c r="A67" s="56"/>
      <c r="B67" s="48" t="b">
        <v>0</v>
      </c>
      <c r="C67" s="23">
        <f>IF(B67=TRUE,1,0)</f>
        <v>0</v>
      </c>
      <c r="D67" s="48">
        <v>4</v>
      </c>
      <c r="E67" s="74"/>
    </row>
    <row r="68" spans="1:5" ht="28.5" customHeight="1" thickBot="1" x14ac:dyDescent="0.3">
      <c r="A68" s="57" t="s">
        <v>28</v>
      </c>
      <c r="B68" s="48"/>
      <c r="C68" s="48"/>
      <c r="D68" s="48"/>
      <c r="E68" s="32">
        <f>SUM(E57:E67)</f>
        <v>0</v>
      </c>
    </row>
    <row r="69" spans="1:5" ht="21" customHeight="1" thickBot="1" x14ac:dyDescent="0.3">
      <c r="A69" s="5" t="s">
        <v>29</v>
      </c>
      <c r="E69" s="61"/>
    </row>
    <row r="70" spans="1:5" ht="30" x14ac:dyDescent="0.25">
      <c r="A70" s="53" t="s">
        <v>11</v>
      </c>
      <c r="B70" s="16"/>
      <c r="C70" s="20"/>
      <c r="D70" s="26"/>
      <c r="E70" s="42"/>
    </row>
    <row r="71" spans="1:5" ht="30" x14ac:dyDescent="0.25">
      <c r="A71" s="33" t="s">
        <v>30</v>
      </c>
      <c r="B71" s="17"/>
      <c r="C71" s="21"/>
      <c r="D71" s="47"/>
      <c r="E71" s="72">
        <f>(C72*D72)+(C73*D73)+(C74*D74)</f>
        <v>0</v>
      </c>
    </row>
    <row r="72" spans="1:5" ht="22.5" customHeight="1" x14ac:dyDescent="0.25">
      <c r="A72" s="35"/>
      <c r="B72" s="19" t="b">
        <v>0</v>
      </c>
      <c r="C72" s="22">
        <f>IF(B72=TRUE,1,0)</f>
        <v>0</v>
      </c>
      <c r="D72" s="28">
        <v>1.3333333333333333</v>
      </c>
      <c r="E72" s="68"/>
    </row>
    <row r="73" spans="1:5" ht="36" customHeight="1" x14ac:dyDescent="0.25">
      <c r="A73" s="34"/>
      <c r="B73" s="19" t="b">
        <v>0</v>
      </c>
      <c r="C73" s="22">
        <f>IF(B73=TRUE,1,0)</f>
        <v>0</v>
      </c>
      <c r="D73" s="28">
        <v>1.3333333333333333</v>
      </c>
      <c r="E73" s="75"/>
    </row>
    <row r="74" spans="1:5" ht="22.5" customHeight="1" x14ac:dyDescent="0.25">
      <c r="A74" s="36"/>
      <c r="B74" s="43" t="b">
        <v>0</v>
      </c>
      <c r="C74" s="37">
        <f>IF(B74=TRUE,1,0)</f>
        <v>0</v>
      </c>
      <c r="D74" s="29">
        <v>1.3333333333333333</v>
      </c>
      <c r="E74" s="69"/>
    </row>
    <row r="75" spans="1:5" ht="23.25" customHeight="1" x14ac:dyDescent="0.25">
      <c r="A75" s="8" t="s">
        <v>31</v>
      </c>
      <c r="B75" s="15"/>
      <c r="C75" s="22"/>
      <c r="D75" s="15"/>
      <c r="E75" s="72">
        <f>(C76*D76)</f>
        <v>0</v>
      </c>
    </row>
    <row r="76" spans="1:5" ht="29.25" customHeight="1" thickBot="1" x14ac:dyDescent="0.3">
      <c r="A76" s="46"/>
      <c r="B76" s="48" t="b">
        <v>0</v>
      </c>
      <c r="C76" s="23">
        <f>IF(B76=TRUE,1,0)</f>
        <v>0</v>
      </c>
      <c r="D76" s="48">
        <v>4</v>
      </c>
      <c r="E76" s="74"/>
    </row>
    <row r="77" spans="1:5" ht="23.25" customHeight="1" thickBot="1" x14ac:dyDescent="0.3">
      <c r="A77" s="53" t="s">
        <v>32</v>
      </c>
      <c r="B77" s="48"/>
      <c r="C77" s="48"/>
      <c r="D77" s="48"/>
      <c r="E77" s="32">
        <f>SUM(E71:E76)</f>
        <v>0</v>
      </c>
    </row>
    <row r="78" spans="1:5" ht="23.25" customHeight="1" thickBot="1" x14ac:dyDescent="0.3">
      <c r="A78" s="5" t="s">
        <v>33</v>
      </c>
    </row>
    <row r="79" spans="1:5" ht="30" x14ac:dyDescent="0.25">
      <c r="A79" s="53" t="s">
        <v>11</v>
      </c>
      <c r="B79" s="20"/>
      <c r="C79" s="20"/>
      <c r="D79" s="16"/>
      <c r="E79" s="31"/>
    </row>
    <row r="80" spans="1:5" ht="23.25" customHeight="1" x14ac:dyDescent="0.25">
      <c r="A80" s="17" t="s">
        <v>34</v>
      </c>
      <c r="B80" s="21"/>
      <c r="C80" s="21"/>
      <c r="D80" s="17"/>
      <c r="E80" s="72">
        <f>(C81*D81)+(C82*D82)+(C83*D83)+(C84*D84)+(C85*D85)</f>
        <v>0</v>
      </c>
    </row>
    <row r="81" spans="1:5" ht="24" customHeight="1" x14ac:dyDescent="0.25">
      <c r="A81" s="18"/>
      <c r="B81" s="22" t="b">
        <v>0</v>
      </c>
      <c r="C81" s="22">
        <f>IF(B81=TRUE,1,0)</f>
        <v>0</v>
      </c>
      <c r="D81" s="19">
        <v>0.8</v>
      </c>
      <c r="E81" s="70"/>
    </row>
    <row r="82" spans="1:5" ht="24" customHeight="1" x14ac:dyDescent="0.25">
      <c r="A82" s="15"/>
      <c r="B82" s="22" t="b">
        <v>0</v>
      </c>
      <c r="C82" s="22">
        <f>IF(B82=TRUE,1,0)</f>
        <v>0</v>
      </c>
      <c r="D82" s="19">
        <v>0.8</v>
      </c>
      <c r="E82" s="70"/>
    </row>
    <row r="83" spans="1:5" ht="30.75" customHeight="1" x14ac:dyDescent="0.25">
      <c r="A83" s="19"/>
      <c r="B83" s="22" t="b">
        <v>0</v>
      </c>
      <c r="C83" s="22">
        <f>IF(B83=TRUE,1,0)</f>
        <v>0</v>
      </c>
      <c r="D83" s="19">
        <v>0.8</v>
      </c>
      <c r="E83" s="70"/>
    </row>
    <row r="84" spans="1:5" ht="30.75" customHeight="1" x14ac:dyDescent="0.25">
      <c r="A84" s="19"/>
      <c r="B84" s="22" t="b">
        <v>0</v>
      </c>
      <c r="C84" s="22">
        <f>IF(B84=TRUE,1,0)</f>
        <v>0</v>
      </c>
      <c r="D84" s="19">
        <v>0.8</v>
      </c>
      <c r="E84" s="70"/>
    </row>
    <row r="85" spans="1:5" ht="25.5" customHeight="1" thickBot="1" x14ac:dyDescent="0.3">
      <c r="A85" s="19"/>
      <c r="B85" s="23" t="b">
        <v>0</v>
      </c>
      <c r="C85" s="22">
        <f>IF(B85=TRUE,1,0)</f>
        <v>0</v>
      </c>
      <c r="D85" s="19">
        <v>0.8</v>
      </c>
      <c r="E85" s="73"/>
    </row>
    <row r="86" spans="1:5" ht="33" customHeight="1" x14ac:dyDescent="0.25">
      <c r="A86" s="7" t="s">
        <v>36</v>
      </c>
      <c r="B86" s="27"/>
      <c r="C86" s="21"/>
      <c r="D86" s="27"/>
      <c r="E86" s="67">
        <f>(C87*D87)+(C88*D88)</f>
        <v>0</v>
      </c>
    </row>
    <row r="87" spans="1:5" ht="24.75" customHeight="1" x14ac:dyDescent="0.25">
      <c r="A87" s="8"/>
      <c r="B87" s="15" t="b">
        <v>0</v>
      </c>
      <c r="C87" s="22">
        <f>IF(B87=TRUE,1,0)</f>
        <v>0</v>
      </c>
      <c r="D87" s="15">
        <v>2</v>
      </c>
      <c r="E87" s="68"/>
    </row>
    <row r="88" spans="1:5" ht="31.5" customHeight="1" x14ac:dyDescent="0.25">
      <c r="A88" s="9" t="s">
        <v>6</v>
      </c>
      <c r="B88" s="25" t="b">
        <v>0</v>
      </c>
      <c r="C88" s="37">
        <f>IF(B88=TRUE,1,0)</f>
        <v>0</v>
      </c>
      <c r="D88" s="45">
        <v>2</v>
      </c>
      <c r="E88" s="69"/>
    </row>
    <row r="89" spans="1:5" x14ac:dyDescent="0.25">
      <c r="A89" s="17" t="s">
        <v>37</v>
      </c>
      <c r="B89" s="21"/>
      <c r="C89" s="21"/>
      <c r="D89" s="17"/>
      <c r="E89" s="72">
        <f>(C90*D90)+(C91*D91)+(C92*D92)+(C93*D93)</f>
        <v>0</v>
      </c>
    </row>
    <row r="90" spans="1:5" ht="39.75" customHeight="1" x14ac:dyDescent="0.25">
      <c r="A90" s="18"/>
      <c r="B90" s="22" t="b">
        <v>0</v>
      </c>
      <c r="C90" s="22">
        <f>IF(B90=TRUE,1,0)</f>
        <v>0</v>
      </c>
      <c r="D90" s="19">
        <v>1</v>
      </c>
      <c r="E90" s="70"/>
    </row>
    <row r="91" spans="1:5" ht="23.25" customHeight="1" x14ac:dyDescent="0.25">
      <c r="A91" s="15"/>
      <c r="B91" s="22" t="b">
        <v>0</v>
      </c>
      <c r="C91" s="22">
        <f>IF(B91=TRUE,1,0)</f>
        <v>0</v>
      </c>
      <c r="D91" s="19">
        <v>1</v>
      </c>
      <c r="E91" s="70"/>
    </row>
    <row r="92" spans="1:5" ht="35.25" customHeight="1" x14ac:dyDescent="0.25">
      <c r="A92" s="19"/>
      <c r="B92" s="22" t="b">
        <v>0</v>
      </c>
      <c r="C92" s="22">
        <f>IF(B92=TRUE,1,0)</f>
        <v>0</v>
      </c>
      <c r="D92" s="19">
        <v>1</v>
      </c>
      <c r="E92" s="70"/>
    </row>
    <row r="93" spans="1:5" ht="39" customHeight="1" thickBot="1" x14ac:dyDescent="0.3">
      <c r="A93" s="19"/>
      <c r="B93" s="23" t="b">
        <v>0</v>
      </c>
      <c r="C93" s="23">
        <f>IF(B93=TRUE,1,0)</f>
        <v>0</v>
      </c>
      <c r="D93" s="24">
        <v>1</v>
      </c>
      <c r="E93" s="73"/>
    </row>
    <row r="94" spans="1:5" x14ac:dyDescent="0.25">
      <c r="A94" s="7" t="s">
        <v>38</v>
      </c>
      <c r="B94" s="1"/>
      <c r="C94" s="1"/>
      <c r="D94" s="15"/>
      <c r="E94" s="67">
        <f>C95*D95+C96*D96+C97*D97</f>
        <v>0</v>
      </c>
    </row>
    <row r="95" spans="1:5" ht="21.75" customHeight="1" x14ac:dyDescent="0.25">
      <c r="A95" s="8" t="s">
        <v>6</v>
      </c>
      <c r="B95" s="1" t="b">
        <v>0</v>
      </c>
      <c r="C95" s="1">
        <f>IF(B95=TRUE,1,0)</f>
        <v>0</v>
      </c>
      <c r="D95" s="28">
        <v>1.3333333333333333</v>
      </c>
      <c r="E95" s="70"/>
    </row>
    <row r="96" spans="1:5" ht="21.75" customHeight="1" x14ac:dyDescent="0.25">
      <c r="A96" s="10"/>
      <c r="B96" s="2" t="b">
        <v>0</v>
      </c>
      <c r="C96" s="1">
        <f>IF(B96=TRUE,1,0)</f>
        <v>0</v>
      </c>
      <c r="D96" s="28">
        <v>1.3333333333333333</v>
      </c>
      <c r="E96" s="70"/>
    </row>
    <row r="97" spans="1:5" ht="23.25" customHeight="1" x14ac:dyDescent="0.25">
      <c r="A97" s="11"/>
      <c r="B97" s="4" t="b">
        <v>0</v>
      </c>
      <c r="C97" s="4">
        <f>IF(B97=TRUE,1,0)</f>
        <v>0</v>
      </c>
      <c r="D97" s="29">
        <v>1.3333333333333333</v>
      </c>
      <c r="E97" s="71"/>
    </row>
    <row r="98" spans="1:5" ht="23.25" customHeight="1" x14ac:dyDescent="0.25">
      <c r="A98" s="8" t="s">
        <v>39</v>
      </c>
      <c r="B98" s="15"/>
      <c r="C98" s="22"/>
      <c r="D98" s="15"/>
      <c r="E98" s="72">
        <f>(C99*D99)</f>
        <v>0</v>
      </c>
    </row>
    <row r="99" spans="1:5" ht="29.25" customHeight="1" thickBot="1" x14ac:dyDescent="0.3">
      <c r="A99" s="46"/>
      <c r="B99" s="48" t="b">
        <v>0</v>
      </c>
      <c r="C99" s="23">
        <f>IF(B99=TRUE,1,0)</f>
        <v>0</v>
      </c>
      <c r="D99" s="48">
        <v>4</v>
      </c>
      <c r="E99" s="74"/>
    </row>
    <row r="100" spans="1:5" ht="36.75" customHeight="1" x14ac:dyDescent="0.25">
      <c r="A100" s="17" t="s">
        <v>40</v>
      </c>
      <c r="B100" s="21"/>
      <c r="C100" s="21"/>
      <c r="D100" s="17"/>
      <c r="E100" s="67">
        <f>(C101*D101)+(C102*D102)+(C103*D103)+(C104*D104)</f>
        <v>0</v>
      </c>
    </row>
    <row r="101" spans="1:5" ht="26.25" customHeight="1" x14ac:dyDescent="0.25">
      <c r="A101" s="18"/>
      <c r="B101" s="22" t="b">
        <v>0</v>
      </c>
      <c r="C101" s="22">
        <f>IF(B101=TRUE,1,0)</f>
        <v>0</v>
      </c>
      <c r="D101" s="19">
        <v>1</v>
      </c>
      <c r="E101" s="70"/>
    </row>
    <row r="102" spans="1:5" ht="23.25" customHeight="1" x14ac:dyDescent="0.25">
      <c r="A102" s="15"/>
      <c r="B102" s="22" t="b">
        <v>0</v>
      </c>
      <c r="C102" s="22">
        <f>IF(B102=TRUE,1,0)</f>
        <v>0</v>
      </c>
      <c r="D102" s="19">
        <v>1</v>
      </c>
      <c r="E102" s="70"/>
    </row>
    <row r="103" spans="1:5" ht="34.5" customHeight="1" x14ac:dyDescent="0.25">
      <c r="A103" s="19"/>
      <c r="B103" s="22" t="b">
        <v>0</v>
      </c>
      <c r="C103" s="22">
        <f>IF(B103=TRUE,1,0)</f>
        <v>0</v>
      </c>
      <c r="D103" s="19">
        <v>1</v>
      </c>
      <c r="E103" s="70"/>
    </row>
    <row r="104" spans="1:5" ht="27.75" customHeight="1" thickBot="1" x14ac:dyDescent="0.3">
      <c r="A104" s="19"/>
      <c r="B104" s="23" t="b">
        <v>0</v>
      </c>
      <c r="C104" s="23">
        <f>IF(B104=TRUE,1,0)</f>
        <v>0</v>
      </c>
      <c r="D104" s="24">
        <v>1</v>
      </c>
      <c r="E104" s="73"/>
    </row>
    <row r="105" spans="1:5" ht="33" customHeight="1" x14ac:dyDescent="0.25">
      <c r="A105" s="7" t="s">
        <v>41</v>
      </c>
      <c r="B105" s="27"/>
      <c r="C105" s="21"/>
      <c r="D105" s="27"/>
      <c r="E105" s="67">
        <f>(C106*D106)+(C107*D107)</f>
        <v>0</v>
      </c>
    </row>
    <row r="106" spans="1:5" ht="24.75" customHeight="1" x14ac:dyDescent="0.25">
      <c r="A106" s="8"/>
      <c r="B106" s="15" t="b">
        <v>0</v>
      </c>
      <c r="C106" s="22">
        <f>IF(B106=TRUE,1,0)</f>
        <v>0</v>
      </c>
      <c r="D106" s="15">
        <v>2</v>
      </c>
      <c r="E106" s="68"/>
    </row>
    <row r="107" spans="1:5" ht="31.5" customHeight="1" x14ac:dyDescent="0.25">
      <c r="A107" s="9" t="s">
        <v>6</v>
      </c>
      <c r="B107" s="25" t="b">
        <v>0</v>
      </c>
      <c r="C107" s="37">
        <f>IF(B107=TRUE,1,0)</f>
        <v>0</v>
      </c>
      <c r="D107" s="45">
        <v>2</v>
      </c>
      <c r="E107" s="69"/>
    </row>
    <row r="108" spans="1:5" ht="15.75" thickBot="1" x14ac:dyDescent="0.3">
      <c r="A108" s="54" t="s">
        <v>35</v>
      </c>
      <c r="B108" s="12"/>
      <c r="C108" s="12"/>
      <c r="D108" s="12"/>
      <c r="E108" s="60">
        <f>SUM(E80:E107)</f>
        <v>0</v>
      </c>
    </row>
    <row r="109" spans="1:5" ht="15.75" thickBot="1" x14ac:dyDescent="0.3"/>
    <row r="110" spans="1:5" x14ac:dyDescent="0.25">
      <c r="A110" s="63" t="s">
        <v>44</v>
      </c>
      <c r="B110" s="13"/>
      <c r="C110" s="13"/>
      <c r="D110" s="13"/>
      <c r="E110" s="64">
        <v>100</v>
      </c>
    </row>
    <row r="111" spans="1:5" ht="15.75" thickBot="1" x14ac:dyDescent="0.3">
      <c r="A111" s="65" t="s">
        <v>43</v>
      </c>
      <c r="B111" s="14"/>
      <c r="C111" s="14"/>
      <c r="D111" s="14"/>
      <c r="E111" s="66">
        <f>SUM(E25+E38+E54++E68+E77+E108)</f>
        <v>0</v>
      </c>
    </row>
  </sheetData>
  <sheetProtection selectLockedCells="1"/>
  <dataConsolidate/>
  <mergeCells count="26">
    <mergeCell ref="E51:E53"/>
    <mergeCell ref="E41:E43"/>
    <mergeCell ref="E44:E45"/>
    <mergeCell ref="E21:E24"/>
    <mergeCell ref="E28:E32"/>
    <mergeCell ref="E46:E47"/>
    <mergeCell ref="E48:E50"/>
    <mergeCell ref="E33:E37"/>
    <mergeCell ref="A1:E1"/>
    <mergeCell ref="E6:E8"/>
    <mergeCell ref="E9:E12"/>
    <mergeCell ref="E13:E16"/>
    <mergeCell ref="E17:E20"/>
    <mergeCell ref="E71:E74"/>
    <mergeCell ref="E75:E76"/>
    <mergeCell ref="E80:E85"/>
    <mergeCell ref="E57:E60"/>
    <mergeCell ref="E61:E62"/>
    <mergeCell ref="E63:E65"/>
    <mergeCell ref="E66:E67"/>
    <mergeCell ref="E105:E107"/>
    <mergeCell ref="E94:E97"/>
    <mergeCell ref="E86:E88"/>
    <mergeCell ref="E89:E93"/>
    <mergeCell ref="E98:E99"/>
    <mergeCell ref="E100:E104"/>
  </mergeCells>
  <conditionalFormatting sqref="E6">
    <cfRule type="colorScale" priority="43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9">
    <cfRule type="colorScale" priority="44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13">
    <cfRule type="colorScale" priority="45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17">
    <cfRule type="colorScale" priority="46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21">
    <cfRule type="colorScale" priority="47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28">
    <cfRule type="colorScale" priority="48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33">
    <cfRule type="colorScale" priority="49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25">
    <cfRule type="colorScale" priority="28">
      <colorScale>
        <cfvo type="num" val="4"/>
        <cfvo type="num" val="16"/>
        <cfvo type="max"/>
        <color rgb="FFF8696B"/>
        <color rgb="FFFFEB84"/>
        <color rgb="FF63BE7B"/>
      </colorScale>
    </cfRule>
  </conditionalFormatting>
  <conditionalFormatting sqref="E38">
    <cfRule type="colorScale" priority="27">
      <colorScale>
        <cfvo type="num" val="1.6"/>
        <cfvo type="num" val="6.4"/>
        <cfvo type="max"/>
        <color rgb="FFF8696B"/>
        <color rgb="FFFFEB84"/>
        <color rgb="FF63BE7B"/>
      </colorScale>
    </cfRule>
  </conditionalFormatting>
  <conditionalFormatting sqref="E41">
    <cfRule type="colorScale" priority="25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48 E51">
    <cfRule type="colorScale" priority="26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54">
    <cfRule type="colorScale" priority="24">
      <colorScale>
        <cfvo type="num" val="4"/>
        <cfvo type="num" val="16"/>
        <cfvo type="max"/>
        <color rgb="FFF8696B"/>
        <color rgb="FFFFEB84"/>
        <color rgb="FF63BE7B"/>
      </colorScale>
    </cfRule>
  </conditionalFormatting>
  <conditionalFormatting sqref="E46">
    <cfRule type="colorScale" priority="23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44:E45">
    <cfRule type="colorScale" priority="21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57:E58">
    <cfRule type="colorScale" priority="19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63:E64 E66">
    <cfRule type="colorScale" priority="20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68">
    <cfRule type="colorScale" priority="18">
      <colorScale>
        <cfvo type="num" val="3.2"/>
        <cfvo type="num" val="12.8"/>
        <cfvo type="max"/>
        <color rgb="FFF8696B"/>
        <color rgb="FFFFEB84"/>
        <color rgb="FF63BE7B"/>
      </colorScale>
    </cfRule>
  </conditionalFormatting>
  <conditionalFormatting sqref="E61:E62">
    <cfRule type="colorScale" priority="16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71:E72">
    <cfRule type="colorScale" priority="14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75">
    <cfRule type="colorScale" priority="15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77">
    <cfRule type="colorScale" priority="13">
      <colorScale>
        <cfvo type="num" val="1.6"/>
        <cfvo type="num" val="6.4"/>
        <cfvo type="max"/>
        <color rgb="FFF8696B"/>
        <color rgb="FFFFEB84"/>
        <color rgb="FF63BE7B"/>
      </colorScale>
    </cfRule>
  </conditionalFormatting>
  <conditionalFormatting sqref="E80">
    <cfRule type="colorScale" priority="10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94">
    <cfRule type="colorScale" priority="11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108">
    <cfRule type="colorScale" priority="9">
      <colorScale>
        <cfvo type="num" val="5.6"/>
        <cfvo type="num" val="22.4"/>
        <cfvo type="max"/>
        <color rgb="FFF8696B"/>
        <color rgb="FFFFEB84"/>
        <color rgb="FF63BE7B"/>
      </colorScale>
    </cfRule>
  </conditionalFormatting>
  <conditionalFormatting sqref="E86:E87">
    <cfRule type="colorScale" priority="8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89">
    <cfRule type="colorScale" priority="7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98">
    <cfRule type="colorScale" priority="6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100">
    <cfRule type="colorScale" priority="5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105:E106">
    <cfRule type="colorScale" priority="4">
      <colorScale>
        <cfvo type="num" val="0.8"/>
        <cfvo type="num" val="3.2"/>
        <cfvo type="max"/>
        <color rgb="FFF8696B"/>
        <color rgb="FFFFEB84"/>
        <color rgb="FF63BE7B"/>
      </colorScale>
    </cfRule>
  </conditionalFormatting>
  <conditionalFormatting sqref="E3">
    <cfRule type="colorScale" priority="3">
      <colorScale>
        <cfvo type="num" val="20"/>
        <cfvo type="num" val="80"/>
        <cfvo type="max"/>
        <color rgb="FFF8696B"/>
        <color rgb="FFFFEB84"/>
        <color rgb="FF63BE7B"/>
      </colorScale>
    </cfRule>
  </conditionalFormatting>
  <conditionalFormatting sqref="E111">
    <cfRule type="colorScale" priority="1">
      <colorScale>
        <cfvo type="num" val="20"/>
        <cfvo type="num" val="8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6</xdr:row>
                    <xdr:rowOff>47625</xdr:rowOff>
                  </from>
                  <to>
                    <xdr:col>0</xdr:col>
                    <xdr:colOff>5353050</xdr:colOff>
                    <xdr:row>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 altText="  2. Food-grade sanitizing agent is added to potable water used for post-harvest operations.">
                <anchor moveWithCells="1">
                  <from>
                    <xdr:col>0</xdr:col>
                    <xdr:colOff>57150</xdr:colOff>
                    <xdr:row>7</xdr:row>
                    <xdr:rowOff>47625</xdr:rowOff>
                  </from>
                  <to>
                    <xdr:col>0</xdr:col>
                    <xdr:colOff>5353050</xdr:colOff>
                    <xdr:row>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0</xdr:col>
                    <xdr:colOff>85725</xdr:colOff>
                    <xdr:row>9</xdr:row>
                    <xdr:rowOff>47625</xdr:rowOff>
                  </from>
                  <to>
                    <xdr:col>0</xdr:col>
                    <xdr:colOff>5638800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0</xdr:col>
                    <xdr:colOff>85725</xdr:colOff>
                    <xdr:row>10</xdr:row>
                    <xdr:rowOff>47625</xdr:rowOff>
                  </from>
                  <to>
                    <xdr:col>0</xdr:col>
                    <xdr:colOff>5638800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 altText="5. Private well is used and it is: _x000a_    ·         properly constructed and sealed _x000a_    ·         upslope from animal agriculture operations _x000a_    ·         protected from run-off and separated from animals by fencing.">
                <anchor moveWithCells="1">
                  <from>
                    <xdr:col>0</xdr:col>
                    <xdr:colOff>85725</xdr:colOff>
                    <xdr:row>11</xdr:row>
                    <xdr:rowOff>47625</xdr:rowOff>
                  </from>
                  <to>
                    <xdr:col>0</xdr:col>
                    <xdr:colOff>5667375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 altText="6. Drip or furrow (not spray) irrigation is used.">
                <anchor moveWithCells="1">
                  <from>
                    <xdr:col>0</xdr:col>
                    <xdr:colOff>95250</xdr:colOff>
                    <xdr:row>12</xdr:row>
                    <xdr:rowOff>180975</xdr:rowOff>
                  </from>
                  <to>
                    <xdr:col>0</xdr:col>
                    <xdr:colOff>5391150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 altText="6. Drip or furrow (not spray) irrigation is used.">
                <anchor moveWithCells="1">
                  <from>
                    <xdr:col>0</xdr:col>
                    <xdr:colOff>95250</xdr:colOff>
                    <xdr:row>13</xdr:row>
                    <xdr:rowOff>247650</xdr:rowOff>
                  </from>
                  <to>
                    <xdr:col>0</xdr:col>
                    <xdr:colOff>5391150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 altText="6. Drip or furrow (not spray) irrigation is used.">
                <anchor moveWithCells="1">
                  <from>
                    <xdr:col>0</xdr:col>
                    <xdr:colOff>114300</xdr:colOff>
                    <xdr:row>17</xdr:row>
                    <xdr:rowOff>57150</xdr:rowOff>
                  </from>
                  <to>
                    <xdr:col>0</xdr:col>
                    <xdr:colOff>5715000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 altText="6. Drip or furrow (not spray) irrigation is used.">
                <anchor moveWithCells="1">
                  <from>
                    <xdr:col>0</xdr:col>
                    <xdr:colOff>104775</xdr:colOff>
                    <xdr:row>17</xdr:row>
                    <xdr:rowOff>400050</xdr:rowOff>
                  </from>
                  <to>
                    <xdr:col>0</xdr:col>
                    <xdr:colOff>5400675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 altText="6. Drip or furrow (not spray) irrigation is used.">
                <anchor moveWithCells="1">
                  <from>
                    <xdr:col>0</xdr:col>
                    <xdr:colOff>114300</xdr:colOff>
                    <xdr:row>20</xdr:row>
                    <xdr:rowOff>361950</xdr:rowOff>
                  </from>
                  <to>
                    <xdr:col>0</xdr:col>
                    <xdr:colOff>5715000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Fill="0" autoLine="0" autoPict="0" altText="6. Drip or furrow (not spray) irrigation is used.">
                <anchor moveWithCells="1">
                  <from>
                    <xdr:col>0</xdr:col>
                    <xdr:colOff>104775</xdr:colOff>
                    <xdr:row>21</xdr:row>
                    <xdr:rowOff>247650</xdr:rowOff>
                  </from>
                  <to>
                    <xdr:col>0</xdr:col>
                    <xdr:colOff>5686425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Fill="0" autoLine="0" autoPict="0">
                <anchor moveWithCells="1">
                  <from>
                    <xdr:col>0</xdr:col>
                    <xdr:colOff>2286000</xdr:colOff>
                    <xdr:row>23</xdr:row>
                    <xdr:rowOff>9525</xdr:rowOff>
                  </from>
                  <to>
                    <xdr:col>0</xdr:col>
                    <xdr:colOff>3124200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Fill="0" autoLine="0" autoPict="0">
                <anchor moveWithCells="1">
                  <from>
                    <xdr:col>0</xdr:col>
                    <xdr:colOff>2352675</xdr:colOff>
                    <xdr:row>15</xdr:row>
                    <xdr:rowOff>47625</xdr:rowOff>
                  </from>
                  <to>
                    <xdr:col>0</xdr:col>
                    <xdr:colOff>3190875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7" name="Check Box 15">
              <controlPr defaultSize="0" autoFill="0" autoLine="0" autoPict="0">
                <anchor moveWithCells="1">
                  <from>
                    <xdr:col>0</xdr:col>
                    <xdr:colOff>66675</xdr:colOff>
                    <xdr:row>27</xdr:row>
                    <xdr:rowOff>371475</xdr:rowOff>
                  </from>
                  <to>
                    <xdr:col>0</xdr:col>
                    <xdr:colOff>5876925</xdr:colOff>
                    <xdr:row>28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8" name="Check Box 16">
              <controlPr defaultSize="0" autoFill="0" autoLine="0" autoPict="0" altText="  2. Food-grade sanitizing agent is added to potable water used for post-harvest operations.">
                <anchor moveWithCells="1">
                  <from>
                    <xdr:col>0</xdr:col>
                    <xdr:colOff>66675</xdr:colOff>
                    <xdr:row>29</xdr:row>
                    <xdr:rowOff>0</xdr:rowOff>
                  </from>
                  <to>
                    <xdr:col>0</xdr:col>
                    <xdr:colOff>5343525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Check Box 17">
              <controlPr defaultSize="0" autoFill="0" autoLine="0" autoPict="0">
                <anchor moveWithCells="1">
                  <from>
                    <xdr:col>0</xdr:col>
                    <xdr:colOff>85725</xdr:colOff>
                    <xdr:row>33</xdr:row>
                    <xdr:rowOff>47625</xdr:rowOff>
                  </from>
                  <to>
                    <xdr:col>0</xdr:col>
                    <xdr:colOff>5638800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Check Box 18">
              <controlPr defaultSize="0" autoFill="0" autoLine="0" autoPict="0">
                <anchor moveWithCells="1">
                  <from>
                    <xdr:col>0</xdr:col>
                    <xdr:colOff>76200</xdr:colOff>
                    <xdr:row>34</xdr:row>
                    <xdr:rowOff>47625</xdr:rowOff>
                  </from>
                  <to>
                    <xdr:col>0</xdr:col>
                    <xdr:colOff>5638800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Check Box 19">
              <controlPr defaultSize="0" autoFill="0" autoLine="0" autoPict="0" altText="5. Private well is used and it is: _x000a_    ·         properly constructed and sealed _x000a_    ·         upslope from animal agriculture operations _x000a_    ·         protected from run-off and separated from animals by fencing.">
                <anchor moveWithCells="1">
                  <from>
                    <xdr:col>0</xdr:col>
                    <xdr:colOff>76200</xdr:colOff>
                    <xdr:row>35</xdr:row>
                    <xdr:rowOff>47625</xdr:rowOff>
                  </from>
                  <to>
                    <xdr:col>0</xdr:col>
                    <xdr:colOff>6096000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2" name="Check Box 29">
              <controlPr defaultSize="0" autoFill="0" autoLine="0" autoPict="0" altText="  2. Food-grade sanitizing agent is added to potable water used for post-harvest operations.">
                <anchor moveWithCells="1">
                  <from>
                    <xdr:col>0</xdr:col>
                    <xdr:colOff>66675</xdr:colOff>
                    <xdr:row>30</xdr:row>
                    <xdr:rowOff>9525</xdr:rowOff>
                  </from>
                  <to>
                    <xdr:col>0</xdr:col>
                    <xdr:colOff>6010275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3" name="Check Box 30">
              <controlPr defaultSize="0" autoFill="0" autoLine="0" autoPict="0" altText="  2. Food-grade sanitizing agent is added to potable water used for post-harvest operations.">
                <anchor moveWithCells="1">
                  <from>
                    <xdr:col>0</xdr:col>
                    <xdr:colOff>57150</xdr:colOff>
                    <xdr:row>31</xdr:row>
                    <xdr:rowOff>28575</xdr:rowOff>
                  </from>
                  <to>
                    <xdr:col>0</xdr:col>
                    <xdr:colOff>6076950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4" name="Check Box 47">
              <controlPr defaultSize="0" autoFill="0" autoLine="0" autoPict="0">
                <anchor moveWithCells="1">
                  <from>
                    <xdr:col>0</xdr:col>
                    <xdr:colOff>85725</xdr:colOff>
                    <xdr:row>41</xdr:row>
                    <xdr:rowOff>57150</xdr:rowOff>
                  </from>
                  <to>
                    <xdr:col>0</xdr:col>
                    <xdr:colOff>5962650</xdr:colOff>
                    <xdr:row>41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5" name="Check Box 48">
              <controlPr defaultSize="0" autoFill="0" autoLine="0" autoPict="0">
                <anchor moveWithCells="1">
                  <from>
                    <xdr:col>0</xdr:col>
                    <xdr:colOff>104775</xdr:colOff>
                    <xdr:row>42</xdr:row>
                    <xdr:rowOff>66675</xdr:rowOff>
                  </from>
                  <to>
                    <xdr:col>0</xdr:col>
                    <xdr:colOff>5981700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6" name="Check Box 49">
              <controlPr defaultSize="0" autoFill="0" autoLine="0" autoPict="0">
                <anchor moveWithCells="1">
                  <from>
                    <xdr:col>0</xdr:col>
                    <xdr:colOff>104775</xdr:colOff>
                    <xdr:row>44</xdr:row>
                    <xdr:rowOff>66675</xdr:rowOff>
                  </from>
                  <to>
                    <xdr:col>0</xdr:col>
                    <xdr:colOff>5981700</xdr:colOff>
                    <xdr:row>44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7" name="Check Box 50">
              <controlPr defaultSize="0" autoFill="0" autoLine="0" autoPict="0">
                <anchor moveWithCells="1">
                  <from>
                    <xdr:col>0</xdr:col>
                    <xdr:colOff>95250</xdr:colOff>
                    <xdr:row>46</xdr:row>
                    <xdr:rowOff>85725</xdr:rowOff>
                  </from>
                  <to>
                    <xdr:col>0</xdr:col>
                    <xdr:colOff>5972175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8" name="Check Box 51">
              <controlPr defaultSize="0" autoFill="0" autoLine="0" autoPict="0">
                <anchor moveWithCells="1">
                  <from>
                    <xdr:col>0</xdr:col>
                    <xdr:colOff>85725</xdr:colOff>
                    <xdr:row>48</xdr:row>
                    <xdr:rowOff>19050</xdr:rowOff>
                  </from>
                  <to>
                    <xdr:col>0</xdr:col>
                    <xdr:colOff>5962650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9" name="Check Box 52">
              <controlPr defaultSize="0" autoFill="0" autoLine="0" autoPict="0">
                <anchor moveWithCells="1">
                  <from>
                    <xdr:col>0</xdr:col>
                    <xdr:colOff>66675</xdr:colOff>
                    <xdr:row>49</xdr:row>
                    <xdr:rowOff>95250</xdr:rowOff>
                  </from>
                  <to>
                    <xdr:col>0</xdr:col>
                    <xdr:colOff>5905500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0" name="Check Box 53">
              <controlPr defaultSize="0" autoFill="0" autoLine="0" autoPict="0">
                <anchor moveWithCells="1">
                  <from>
                    <xdr:col>0</xdr:col>
                    <xdr:colOff>85725</xdr:colOff>
                    <xdr:row>51</xdr:row>
                    <xdr:rowOff>19050</xdr:rowOff>
                  </from>
                  <to>
                    <xdr:col>0</xdr:col>
                    <xdr:colOff>5962650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1" name="Check Box 54">
              <controlPr defaultSize="0" autoFill="0" autoLine="0" autoPict="0">
                <anchor moveWithCells="1">
                  <from>
                    <xdr:col>0</xdr:col>
                    <xdr:colOff>66675</xdr:colOff>
                    <xdr:row>52</xdr:row>
                    <xdr:rowOff>57150</xdr:rowOff>
                  </from>
                  <to>
                    <xdr:col>0</xdr:col>
                    <xdr:colOff>5943600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2" name="Check Box 56">
              <controlPr defaultSize="0" autoFill="0" autoLine="0" autoPict="0">
                <anchor moveWithCells="1">
                  <from>
                    <xdr:col>0</xdr:col>
                    <xdr:colOff>85725</xdr:colOff>
                    <xdr:row>58</xdr:row>
                    <xdr:rowOff>57150</xdr:rowOff>
                  </from>
                  <to>
                    <xdr:col>0</xdr:col>
                    <xdr:colOff>5962650</xdr:colOff>
                    <xdr:row>58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3" name="Check Box 57">
              <controlPr defaultSize="0" autoFill="0" autoLine="0" autoPict="0">
                <anchor moveWithCells="1">
                  <from>
                    <xdr:col>0</xdr:col>
                    <xdr:colOff>104775</xdr:colOff>
                    <xdr:row>59</xdr:row>
                    <xdr:rowOff>66675</xdr:rowOff>
                  </from>
                  <to>
                    <xdr:col>0</xdr:col>
                    <xdr:colOff>5981700</xdr:colOff>
                    <xdr:row>59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4" name="Check Box 58">
              <controlPr defaultSize="0" autoFill="0" autoLine="0" autoPict="0">
                <anchor moveWithCells="1">
                  <from>
                    <xdr:col>0</xdr:col>
                    <xdr:colOff>104775</xdr:colOff>
                    <xdr:row>61</xdr:row>
                    <xdr:rowOff>9525</xdr:rowOff>
                  </from>
                  <to>
                    <xdr:col>0</xdr:col>
                    <xdr:colOff>5981700</xdr:colOff>
                    <xdr:row>61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5" name="Check Box 60">
              <controlPr defaultSize="0" autoFill="0" autoLine="0" autoPict="0">
                <anchor moveWithCells="1">
                  <from>
                    <xdr:col>0</xdr:col>
                    <xdr:colOff>85725</xdr:colOff>
                    <xdr:row>64</xdr:row>
                    <xdr:rowOff>19050</xdr:rowOff>
                  </from>
                  <to>
                    <xdr:col>0</xdr:col>
                    <xdr:colOff>5962650</xdr:colOff>
                    <xdr:row>64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36" name="Check Box 62">
              <controlPr defaultSize="0" autoFill="0" autoLine="0" autoPict="0">
                <anchor moveWithCells="1">
                  <from>
                    <xdr:col>0</xdr:col>
                    <xdr:colOff>85725</xdr:colOff>
                    <xdr:row>66</xdr:row>
                    <xdr:rowOff>19050</xdr:rowOff>
                  </from>
                  <to>
                    <xdr:col>0</xdr:col>
                    <xdr:colOff>5962650</xdr:colOff>
                    <xdr:row>66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37" name="Check Box 64">
              <controlPr defaultSize="0" autoFill="0" autoLine="0" autoPict="0">
                <anchor moveWithCells="1">
                  <from>
                    <xdr:col>0</xdr:col>
                    <xdr:colOff>85725</xdr:colOff>
                    <xdr:row>57</xdr:row>
                    <xdr:rowOff>57150</xdr:rowOff>
                  </from>
                  <to>
                    <xdr:col>0</xdr:col>
                    <xdr:colOff>5962650</xdr:colOff>
                    <xdr:row>57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38" name="Check Box 65">
              <controlPr defaultSize="0" autoFill="0" autoLine="0" autoPict="0">
                <anchor moveWithCells="1">
                  <from>
                    <xdr:col>0</xdr:col>
                    <xdr:colOff>95250</xdr:colOff>
                    <xdr:row>63</xdr:row>
                    <xdr:rowOff>57150</xdr:rowOff>
                  </from>
                  <to>
                    <xdr:col>0</xdr:col>
                    <xdr:colOff>5972175</xdr:colOff>
                    <xdr:row>63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39" name="Check Box 66">
              <controlPr defaultSize="0" autoFill="0" autoLine="0" autoPict="0">
                <anchor moveWithCells="1">
                  <from>
                    <xdr:col>0</xdr:col>
                    <xdr:colOff>85725</xdr:colOff>
                    <xdr:row>72</xdr:row>
                    <xdr:rowOff>57150</xdr:rowOff>
                  </from>
                  <to>
                    <xdr:col>0</xdr:col>
                    <xdr:colOff>5962650</xdr:colOff>
                    <xdr:row>72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0" name="Check Box 67">
              <controlPr defaultSize="0" autoFill="0" autoLine="0" autoPict="0">
                <anchor moveWithCells="1">
                  <from>
                    <xdr:col>0</xdr:col>
                    <xdr:colOff>104775</xdr:colOff>
                    <xdr:row>73</xdr:row>
                    <xdr:rowOff>66675</xdr:rowOff>
                  </from>
                  <to>
                    <xdr:col>0</xdr:col>
                    <xdr:colOff>5981700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41" name="Check Box 70">
              <controlPr defaultSize="0" autoFill="0" autoLine="0" autoPict="0">
                <anchor moveWithCells="1">
                  <from>
                    <xdr:col>0</xdr:col>
                    <xdr:colOff>85725</xdr:colOff>
                    <xdr:row>75</xdr:row>
                    <xdr:rowOff>19050</xdr:rowOff>
                  </from>
                  <to>
                    <xdr:col>0</xdr:col>
                    <xdr:colOff>5962650</xdr:colOff>
                    <xdr:row>75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42" name="Check Box 71">
              <controlPr defaultSize="0" autoFill="0" autoLine="0" autoPict="0">
                <anchor moveWithCells="1">
                  <from>
                    <xdr:col>0</xdr:col>
                    <xdr:colOff>85725</xdr:colOff>
                    <xdr:row>71</xdr:row>
                    <xdr:rowOff>57150</xdr:rowOff>
                  </from>
                  <to>
                    <xdr:col>0</xdr:col>
                    <xdr:colOff>5962650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43" name="Check Box 73">
              <controlPr defaultSize="0" autoFill="0" autoLine="0" autoPict="0">
                <anchor moveWithCells="1">
                  <from>
                    <xdr:col>0</xdr:col>
                    <xdr:colOff>95250</xdr:colOff>
                    <xdr:row>80</xdr:row>
                    <xdr:rowOff>0</xdr:rowOff>
                  </from>
                  <to>
                    <xdr:col>0</xdr:col>
                    <xdr:colOff>6048375</xdr:colOff>
                    <xdr:row>80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44" name="Check Box 74">
              <controlPr defaultSize="0" autoFill="0" autoLine="0" autoPict="0" altText="  2. Food-grade sanitizing agent is added to potable water used for post-harvest operations.">
                <anchor moveWithCells="1">
                  <from>
                    <xdr:col>0</xdr:col>
                    <xdr:colOff>66675</xdr:colOff>
                    <xdr:row>81</xdr:row>
                    <xdr:rowOff>0</xdr:rowOff>
                  </from>
                  <to>
                    <xdr:col>0</xdr:col>
                    <xdr:colOff>5972175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45" name="Check Box 75">
              <controlPr defaultSize="0" autoFill="0" autoLine="0" autoPict="0">
                <anchor moveWithCells="1">
                  <from>
                    <xdr:col>0</xdr:col>
                    <xdr:colOff>85725</xdr:colOff>
                    <xdr:row>94</xdr:row>
                    <xdr:rowOff>47625</xdr:rowOff>
                  </from>
                  <to>
                    <xdr:col>0</xdr:col>
                    <xdr:colOff>5638800</xdr:colOff>
                    <xdr:row>94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6" name="Check Box 76">
              <controlPr defaultSize="0" autoFill="0" autoLine="0" autoPict="0">
                <anchor moveWithCells="1">
                  <from>
                    <xdr:col>0</xdr:col>
                    <xdr:colOff>76200</xdr:colOff>
                    <xdr:row>95</xdr:row>
                    <xdr:rowOff>47625</xdr:rowOff>
                  </from>
                  <to>
                    <xdr:col>0</xdr:col>
                    <xdr:colOff>5638800</xdr:colOff>
                    <xdr:row>95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47" name="Check Box 77">
              <controlPr defaultSize="0" autoFill="0" autoLine="0" autoPict="0" altText="5. Private well is used and it is: _x000a_    ·         properly constructed and sealed _x000a_    ·         upslope from animal agriculture operations _x000a_    ·         protected from run-off and separated from animals by fencing.">
                <anchor moveWithCells="1">
                  <from>
                    <xdr:col>0</xdr:col>
                    <xdr:colOff>76200</xdr:colOff>
                    <xdr:row>96</xdr:row>
                    <xdr:rowOff>47625</xdr:rowOff>
                  </from>
                  <to>
                    <xdr:col>0</xdr:col>
                    <xdr:colOff>6096000</xdr:colOff>
                    <xdr:row>96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48" name="Check Box 79">
              <controlPr defaultSize="0" autoFill="0" autoLine="0" autoPict="0" altText="  2. Food-grade sanitizing agent is added to potable water used for post-harvest operations.">
                <anchor moveWithCells="1">
                  <from>
                    <xdr:col>0</xdr:col>
                    <xdr:colOff>57150</xdr:colOff>
                    <xdr:row>84</xdr:row>
                    <xdr:rowOff>28575</xdr:rowOff>
                  </from>
                  <to>
                    <xdr:col>0</xdr:col>
                    <xdr:colOff>6076950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49" name="Check Box 80">
              <controlPr defaultSize="0" autoFill="0" autoLine="0" autoPict="0" altText="  2. Food-grade sanitizing agent is added to potable water used for post-harvest operations.">
                <anchor moveWithCells="1">
                  <from>
                    <xdr:col>0</xdr:col>
                    <xdr:colOff>85725</xdr:colOff>
                    <xdr:row>82</xdr:row>
                    <xdr:rowOff>38100</xdr:rowOff>
                  </from>
                  <to>
                    <xdr:col>0</xdr:col>
                    <xdr:colOff>5991225</xdr:colOff>
                    <xdr:row>82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50" name="Check Box 82">
              <controlPr defaultSize="0" autoFill="0" autoLine="0" autoPict="0" altText="  2. Food-grade sanitizing agent is added to potable water used for post-harvest operations.">
                <anchor moveWithCells="1">
                  <from>
                    <xdr:col>0</xdr:col>
                    <xdr:colOff>85725</xdr:colOff>
                    <xdr:row>83</xdr:row>
                    <xdr:rowOff>38100</xdr:rowOff>
                  </from>
                  <to>
                    <xdr:col>0</xdr:col>
                    <xdr:colOff>5991225</xdr:colOff>
                    <xdr:row>83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51" name="Check Box 83">
              <controlPr defaultSize="0" autoFill="0" autoLine="0" autoPict="0">
                <anchor moveWithCells="1">
                  <from>
                    <xdr:col>0</xdr:col>
                    <xdr:colOff>85725</xdr:colOff>
                    <xdr:row>87</xdr:row>
                    <xdr:rowOff>19050</xdr:rowOff>
                  </from>
                  <to>
                    <xdr:col>0</xdr:col>
                    <xdr:colOff>5962650</xdr:colOff>
                    <xdr:row>87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52" name="Check Box 84">
              <controlPr defaultSize="0" autoFill="0" autoLine="0" autoPict="0">
                <anchor moveWithCells="1">
                  <from>
                    <xdr:col>0</xdr:col>
                    <xdr:colOff>95250</xdr:colOff>
                    <xdr:row>86</xdr:row>
                    <xdr:rowOff>57150</xdr:rowOff>
                  </from>
                  <to>
                    <xdr:col>0</xdr:col>
                    <xdr:colOff>5972175</xdr:colOff>
                    <xdr:row>86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53" name="Check Box 85">
              <controlPr defaultSize="0" autoFill="0" autoLine="0" autoPict="0">
                <anchor moveWithCells="1">
                  <from>
                    <xdr:col>0</xdr:col>
                    <xdr:colOff>66675</xdr:colOff>
                    <xdr:row>89</xdr:row>
                    <xdr:rowOff>0</xdr:rowOff>
                  </from>
                  <to>
                    <xdr:col>0</xdr:col>
                    <xdr:colOff>5876925</xdr:colOff>
                    <xdr:row>89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54" name="Check Box 86">
              <controlPr defaultSize="0" autoFill="0" autoLine="0" autoPict="0" altText="  2. Food-grade sanitizing agent is added to potable water used for post-harvest operations.">
                <anchor moveWithCells="1">
                  <from>
                    <xdr:col>0</xdr:col>
                    <xdr:colOff>66675</xdr:colOff>
                    <xdr:row>90</xdr:row>
                    <xdr:rowOff>0</xdr:rowOff>
                  </from>
                  <to>
                    <xdr:col>0</xdr:col>
                    <xdr:colOff>5343525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55" name="Check Box 87">
              <controlPr defaultSize="0" autoFill="0" autoLine="0" autoPict="0" altText="  2. Food-grade sanitizing agent is added to potable water used for post-harvest operations.">
                <anchor moveWithCells="1">
                  <from>
                    <xdr:col>0</xdr:col>
                    <xdr:colOff>66675</xdr:colOff>
                    <xdr:row>91</xdr:row>
                    <xdr:rowOff>9525</xdr:rowOff>
                  </from>
                  <to>
                    <xdr:col>0</xdr:col>
                    <xdr:colOff>6010275</xdr:colOff>
                    <xdr:row>91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56" name="Check Box 88">
              <controlPr defaultSize="0" autoFill="0" autoLine="0" autoPict="0" altText="  2. Food-grade sanitizing agent is added to potable water used for post-harvest operations.">
                <anchor moveWithCells="1">
                  <from>
                    <xdr:col>0</xdr:col>
                    <xdr:colOff>57150</xdr:colOff>
                    <xdr:row>92</xdr:row>
                    <xdr:rowOff>28575</xdr:rowOff>
                  </from>
                  <to>
                    <xdr:col>0</xdr:col>
                    <xdr:colOff>6076950</xdr:colOff>
                    <xdr:row>92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7" name="Check Box 89">
              <controlPr defaultSize="0" autoFill="0" autoLine="0" autoPict="0">
                <anchor moveWithCells="1">
                  <from>
                    <xdr:col>0</xdr:col>
                    <xdr:colOff>85725</xdr:colOff>
                    <xdr:row>98</xdr:row>
                    <xdr:rowOff>19050</xdr:rowOff>
                  </from>
                  <to>
                    <xdr:col>0</xdr:col>
                    <xdr:colOff>5962650</xdr:colOff>
                    <xdr:row>98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8" name="Check Box 90">
              <controlPr defaultSize="0" autoFill="0" autoLine="0" autoPict="0">
                <anchor moveWithCells="1">
                  <from>
                    <xdr:col>0</xdr:col>
                    <xdr:colOff>95250</xdr:colOff>
                    <xdr:row>100</xdr:row>
                    <xdr:rowOff>47625</xdr:rowOff>
                  </from>
                  <to>
                    <xdr:col>0</xdr:col>
                    <xdr:colOff>5905500</xdr:colOff>
                    <xdr:row>100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9" name="Check Box 91">
              <controlPr defaultSize="0" autoFill="0" autoLine="0" autoPict="0" altText="  2. Food-grade sanitizing agent is added to potable water used for post-harvest operations.">
                <anchor moveWithCells="1">
                  <from>
                    <xdr:col>0</xdr:col>
                    <xdr:colOff>66675</xdr:colOff>
                    <xdr:row>101</xdr:row>
                    <xdr:rowOff>0</xdr:rowOff>
                  </from>
                  <to>
                    <xdr:col>0</xdr:col>
                    <xdr:colOff>5343525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60" name="Check Box 92">
              <controlPr defaultSize="0" autoFill="0" autoLine="0" autoPict="0" altText="  2. Food-grade sanitizing agent is added to potable water used for post-harvest operations.">
                <anchor moveWithCells="1">
                  <from>
                    <xdr:col>0</xdr:col>
                    <xdr:colOff>66675</xdr:colOff>
                    <xdr:row>102</xdr:row>
                    <xdr:rowOff>9525</xdr:rowOff>
                  </from>
                  <to>
                    <xdr:col>0</xdr:col>
                    <xdr:colOff>6010275</xdr:colOff>
                    <xdr:row>102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61" name="Check Box 94">
              <controlPr defaultSize="0" autoFill="0" autoLine="0" autoPict="0" altText="  2. Food-grade sanitizing agent is added to potable water used for post-harvest operations.">
                <anchor moveWithCells="1">
                  <from>
                    <xdr:col>0</xdr:col>
                    <xdr:colOff>57150</xdr:colOff>
                    <xdr:row>103</xdr:row>
                    <xdr:rowOff>28575</xdr:rowOff>
                  </from>
                  <to>
                    <xdr:col>0</xdr:col>
                    <xdr:colOff>6076950</xdr:colOff>
                    <xdr:row>103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62" name="Check Box 95">
              <controlPr defaultSize="0" autoFill="0" autoLine="0" autoPict="0">
                <anchor moveWithCells="1">
                  <from>
                    <xdr:col>0</xdr:col>
                    <xdr:colOff>85725</xdr:colOff>
                    <xdr:row>106</xdr:row>
                    <xdr:rowOff>19050</xdr:rowOff>
                  </from>
                  <to>
                    <xdr:col>0</xdr:col>
                    <xdr:colOff>5962650</xdr:colOff>
                    <xdr:row>106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63" name="Check Box 96">
              <controlPr defaultSize="0" autoFill="0" autoLine="0" autoPict="0">
                <anchor moveWithCells="1">
                  <from>
                    <xdr:col>0</xdr:col>
                    <xdr:colOff>95250</xdr:colOff>
                    <xdr:row>105</xdr:row>
                    <xdr:rowOff>57150</xdr:rowOff>
                  </from>
                  <to>
                    <xdr:col>0</xdr:col>
                    <xdr:colOff>5972175</xdr:colOff>
                    <xdr:row>105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64" name="Check Box 97">
              <controlPr defaultSize="0" autoFill="0" autoLine="0" autoPict="0">
                <anchor moveWithCells="1">
                  <from>
                    <xdr:col>0</xdr:col>
                    <xdr:colOff>2286000</xdr:colOff>
                    <xdr:row>36</xdr:row>
                    <xdr:rowOff>9525</xdr:rowOff>
                  </from>
                  <to>
                    <xdr:col>0</xdr:col>
                    <xdr:colOff>3124200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65" name="Check Box 98">
              <controlPr defaultSize="0" autoFill="0" autoLine="0" autoPict="0">
                <anchor moveWithCells="1">
                  <from>
                    <xdr:col>0</xdr:col>
                    <xdr:colOff>2257425</xdr:colOff>
                    <xdr:row>19</xdr:row>
                    <xdr:rowOff>57150</xdr:rowOff>
                  </from>
                  <to>
                    <xdr:col>0</xdr:col>
                    <xdr:colOff>3095625</xdr:colOff>
                    <xdr:row>19</xdr:row>
                    <xdr:rowOff>266700</xdr:rowOff>
                  </to>
                </anchor>
              </controlPr>
            </control>
          </mc:Choice>
        </mc:AlternateContent>
      </controls>
    </mc:Choice>
  </mc:AlternateContent>
  <tableParts count="6">
    <tablePart r:id="rId66"/>
    <tablePart r:id="rId67"/>
    <tablePart r:id="rId68"/>
    <tablePart r:id="rId69"/>
    <tablePart r:id="rId70"/>
    <tablePart r:id="rId7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ivision xmlns="fb82bcdf-ea63-4554-99e3-e15ccd87b479">5</_x002e_division>
    <_x002e_globalNavigation xmlns="fb82bcdf-ea63-4554-99e3-e15ccd87b479">9</_x002e_globalNavigation>
    <_x002e_program xmlns="fb82bcdf-ea63-4554-99e3-e15ccd87b479" xsi:nil="true"/>
    <_x002e_year xmlns="fb82bcdf-ea63-4554-99e3-e15ccd87b479" xsi:nil="true"/>
    <PublishingExpirationDate xmlns="http://schemas.microsoft.com/sharepoint/v3" xsi:nil="true"/>
    <PublishingStartDate xmlns="http://schemas.microsoft.com/sharepoint/v3" xsi:nil="true"/>
    <bureau xmlns="fb82bcdf-ea63-4554-99e3-e15ccd87b479" xsi:nil="true"/>
    <_x002e_purpose xmlns="fb82bcdf-ea63-4554-99e3-e15ccd87b47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18" ma:contentTypeDescription="Create a new document." ma:contentTypeScope="" ma:versionID="042ad494a7ebc74dafe851c0a83659a2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59686f42ef9d50c20542f1593888294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3:_x002e_division"/>
                <xsd:element ref="ns3:_x002e_globalNavigation"/>
                <xsd:element ref="ns3:_x002e_program" minOccurs="0"/>
                <xsd:element ref="ns3:_x002e_purpose" minOccurs="0"/>
                <xsd:element ref="ns3:_x002e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.Bureau" ma:internalName="bureau">
      <xsd:simpleType>
        <xsd:restriction base="dms:Text">
          <xsd:maxLength value="255"/>
        </xsd:restriction>
      </xsd:simpleType>
    </xsd:element>
    <xsd:element name="_x002e_division" ma:index="14" ma:displayName=".Division" ma:list="{666f73c0-ff85-4897-bedd-c4bfa5c5bae8}" ma:internalName="_x002E_division" ma:showField="Title" ma:web="fb82bcdf-ea63-4554-99e3-e15ccd87b479">
      <xsd:simpleType>
        <xsd:restriction base="dms:Lookup"/>
      </xsd:simpleType>
    </xsd:element>
    <xsd:element name="_x002e_globalNavigation" ma:index="15" ma:displayName=".Global Navigation" ma:list="{cc087b04-f769-438a-abab-25389f9209d1}" ma:internalName="_x002E_globalNavigation" ma:showField="Title" ma:web="fb82bcdf-ea63-4554-99e3-e15ccd87b479">
      <xsd:simpleType>
        <xsd:restriction base="dms:Lookup"/>
      </xsd:simpleType>
    </xsd:element>
    <xsd:element name="_x002e_program" ma:index="16" nillable="true" ma:displayName=".Program" ma:internalName="_x002E_program">
      <xsd:simpleType>
        <xsd:restriction base="dms:Text">
          <xsd:maxLength value="255"/>
        </xsd:restriction>
      </xsd:simpleType>
    </xsd:element>
    <xsd:element name="_x002e_purpose" ma:index="17" nillable="true" ma:displayName=".Purpose" ma:list="{27ad8e90-7efe-4104-98ae-37a81fef7fbc}" ma:internalName="_x002E_purpose" ma:showField="Title" ma:web="fb82bcdf-ea63-4554-99e3-e15ccd87b479">
      <xsd:simpleType>
        <xsd:restriction base="dms:Lookup"/>
      </xsd:simpleType>
    </xsd:element>
    <xsd:element name="_x002e_year" ma:index="18" nillable="true" ma:displayName=".Year" ma:decimals="0" ma:internalName="_x002E_year" ma:percentage="FALSE">
      <xsd:simpleType>
        <xsd:restriction base="dms:Number">
          <xsd:maxInclusive value="2050"/>
          <xsd:minInclusive value="1992"/>
        </xsd:restriction>
      </xsd:simple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DD90CB-92F5-4539-9736-322676ECDA7D}"/>
</file>

<file path=customXml/itemProps2.xml><?xml version="1.0" encoding="utf-8"?>
<ds:datastoreItem xmlns:ds="http://schemas.openxmlformats.org/officeDocument/2006/customXml" ds:itemID="{EC01334A-8F4C-4C3D-BC93-9F884903328D}"/>
</file>

<file path=customXml/itemProps3.xml><?xml version="1.0" encoding="utf-8"?>
<ds:datastoreItem xmlns:ds="http://schemas.openxmlformats.org/officeDocument/2006/customXml" ds:itemID="{8E94F247-C08D-4213-AA23-2735E6E0BA5C}"/>
</file>

<file path=customXml/itemProps4.xml><?xml version="1.0" encoding="utf-8"?>
<ds:datastoreItem xmlns:ds="http://schemas.openxmlformats.org/officeDocument/2006/customXml" ds:itemID="{C1F21847-8B8E-4A3B-AE23-27FBFEB462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SafetyCheckList</vt:lpstr>
      <vt:lpstr>SafetyCheckList!Check10</vt:lpstr>
      <vt:lpstr>SafetyCheckList!Check11</vt:lpstr>
      <vt:lpstr>SafetyCheckList!Check3</vt:lpstr>
      <vt:lpstr>SafetyCheckList!Check4</vt:lpstr>
      <vt:lpstr>SafetyCheckList!Check5</vt:lpstr>
      <vt:lpstr>SafetyCheckList!Check6</vt:lpstr>
      <vt:lpstr>SafetyCheckList!Check7</vt:lpstr>
      <vt:lpstr>SafetyCheckList!Check8</vt:lpstr>
      <vt:lpstr>SafetyCheckList!Check9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Chang, Peter</dc:creator>
  <cp:lastModifiedBy>Hummell, Richard P</cp:lastModifiedBy>
  <dcterms:created xsi:type="dcterms:W3CDTF">2011-07-22T18:48:26Z</dcterms:created>
  <dcterms:modified xsi:type="dcterms:W3CDTF">2016-03-02T16:34:03Z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